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13695"/>
  </bookViews>
  <sheets>
    <sheet name="台帳" sheetId="1" r:id="rId1"/>
    <sheet name="入力シート（20件） " sheetId="13" r:id="rId2"/>
  </sheets>
  <definedNames>
    <definedName name="_xlnm._FilterDatabase" localSheetId="0" hidden="1">台帳!$A$3:$CS$247</definedName>
    <definedName name="_xlnm._FilterDatabase" localSheetId="1" hidden="1">'入力シート（20件） '!$A$15:$CL$38</definedName>
    <definedName name="_xlnm.Print_Area" localSheetId="0">台帳!$A$1:$F$257</definedName>
    <definedName name="_xlnm.Print_Area" localSheetId="1">'入力シート（20件） '!$B$1:$G$39</definedName>
    <definedName name="_xlnm.Print_Titles" localSheetId="0">台帳!$3:$3</definedName>
    <definedName name="_xlnm.Print_Titles" localSheetId="1">'入力シート（20件） '!$4:$15</definedName>
  </definedNames>
  <calcPr calcId="144525"/>
</workbook>
</file>

<file path=xl/comments1.xml><?xml version="1.0" encoding="utf-8"?>
<comments xmlns="http://schemas.openxmlformats.org/spreadsheetml/2006/main">
  <authors>
    <author>sunada</author>
  </authors>
  <commentList>
    <comment ref="F200" authorId="0">
      <text>
        <r>
          <rPr>
            <sz val="9"/>
            <rFont val="MS P ゴシック"/>
            <charset val="128"/>
          </rPr>
          <t>４巻セットの送料は
６６０円です。
2巻～3巻の場合はお問い合わせください</t>
        </r>
      </text>
    </comment>
  </commentList>
</comments>
</file>

<file path=xl/sharedStrings.xml><?xml version="1.0" encoding="utf-8"?>
<sst xmlns="http://schemas.openxmlformats.org/spreadsheetml/2006/main" count="716" uniqueCount="451">
  <si>
    <t>　　　　　　　教 　育 　教 　材 　価 　格　 表　(本体価格/税別　・　送料/税込)</t>
  </si>
  <si>
    <t>※本体価格</t>
  </si>
  <si>
    <t>※消費税8％加算</t>
  </si>
  <si>
    <t>※消費税5％加算</t>
  </si>
  <si>
    <t>※基本料金</t>
  </si>
  <si>
    <t>ｺｰﾄﾞ</t>
  </si>
  <si>
    <t xml:space="preserve">      　　        品　　　　　　　名</t>
  </si>
  <si>
    <t>加盟員価格</t>
  </si>
  <si>
    <t>送　料</t>
  </si>
  <si>
    <t>発行年月日</t>
  </si>
  <si>
    <t>一般価格</t>
  </si>
  <si>
    <t>協会価格</t>
  </si>
  <si>
    <t>16-1 指導教育責任者講習教本Ⅰ（基本編）</t>
  </si>
  <si>
    <t>5冊以上無料</t>
  </si>
  <si>
    <t>19-1 指導教育責任者講習教本Ⅱ（１号業務）</t>
  </si>
  <si>
    <t>13-1 指導教育責任者講習教本Ⅱ（２号業務）</t>
  </si>
  <si>
    <t>東</t>
  </si>
  <si>
    <t>19-1指導教育責任者講習教本Ⅱ（３号業務）</t>
  </si>
  <si>
    <t>12-1 指導教育責任者講習教本Ⅱ（４号業務）</t>
  </si>
  <si>
    <t xml:space="preserve">13-1 機械業務管理者講習教本　 </t>
  </si>
  <si>
    <t xml:space="preserve">全訂版29刷 警備業法令集 </t>
  </si>
  <si>
    <t>2冊以上無料</t>
  </si>
  <si>
    <t>京</t>
  </si>
  <si>
    <t>1-1警備業関係用語集　(品切れ中)</t>
  </si>
  <si>
    <r>
      <rPr>
        <sz val="10"/>
        <rFont val="ＭＳ Ｐゴシック"/>
        <charset val="128"/>
      </rPr>
      <t>６-2訂版　図解道路交通法</t>
    </r>
    <r>
      <rPr>
        <sz val="10"/>
        <color indexed="10"/>
        <rFont val="ＭＳ Ｐゴシック"/>
        <charset val="128"/>
      </rPr>
      <t>　</t>
    </r>
  </si>
  <si>
    <t>無料</t>
  </si>
  <si>
    <t>臨時増刊号　「わかりやすい道路交通法の改正要点」　</t>
  </si>
  <si>
    <t>4冊以上無料</t>
  </si>
  <si>
    <t>令和２年６月</t>
  </si>
  <si>
    <t>2-1　最新　警備保障契約の解説</t>
  </si>
  <si>
    <t>令和６年版三段対照式交通実務六法</t>
  </si>
  <si>
    <t>法</t>
  </si>
  <si>
    <r>
      <rPr>
        <sz val="10"/>
        <rFont val="ＭＳ Ｐゴシック"/>
        <charset val="128"/>
      </rPr>
      <t>１８-２訂２版　道路交通法解説</t>
    </r>
    <r>
      <rPr>
        <sz val="10"/>
        <color rgb="FFFF0000"/>
        <rFont val="ＭＳ Ｐゴシック"/>
        <charset val="128"/>
      </rPr>
      <t xml:space="preserve"> (品切れ中)</t>
    </r>
    <r>
      <rPr>
        <sz val="10"/>
        <rFont val="ＭＳ Ｐゴシック"/>
        <charset val="128"/>
      </rPr>
      <t xml:space="preserve"> </t>
    </r>
    <r>
      <rPr>
        <sz val="10"/>
        <color rgb="FFFF0000"/>
        <rFont val="ＭＳ Ｐゴシック"/>
        <charset val="128"/>
      </rPr>
      <t>来年１月予定</t>
    </r>
  </si>
  <si>
    <t xml:space="preserve"> 令和２年版生活安全小六法　</t>
  </si>
  <si>
    <r>
      <rPr>
        <sz val="9"/>
        <rFont val="ＭＳ Ｐゴシック"/>
        <charset val="128"/>
      </rPr>
      <t>全警協が答える</t>
    </r>
    <r>
      <rPr>
        <sz val="10"/>
        <rFont val="ＭＳ Ｐゴシック"/>
        <charset val="128"/>
      </rPr>
      <t>警備業法Ｑ＆Ａ</t>
    </r>
  </si>
  <si>
    <t>1-2 警 戒 杖 術</t>
  </si>
  <si>
    <t>道路使用許可申請マニュアル（補訂版)　(品切れ中)</t>
  </si>
  <si>
    <t>令</t>
  </si>
  <si>
    <t>1-2 実践的護身術</t>
  </si>
  <si>
    <t>警備業における外国人対応ハンドブック</t>
  </si>
  <si>
    <t>改訂版　携帯用確認の手引き　</t>
  </si>
  <si>
    <t>６訂版　駐車監視員資格者必携</t>
  </si>
  <si>
    <t>3冊以上無料</t>
  </si>
  <si>
    <t>128A</t>
  </si>
  <si>
    <r>
      <rPr>
        <sz val="11"/>
        <rFont val="ＭＳ Ｐゴシック"/>
        <charset val="128"/>
      </rPr>
      <t>8-4 基本書式記載例集(八訂四版）</t>
    </r>
    <r>
      <rPr>
        <sz val="8"/>
        <rFont val="ＭＳ Ｐゴシック"/>
        <charset val="128"/>
      </rPr>
      <t>付録付</t>
    </r>
    <r>
      <rPr>
        <sz val="11"/>
        <rFont val="ＭＳ Ｐゴシック"/>
        <charset val="128"/>
      </rPr>
      <t>　</t>
    </r>
  </si>
  <si>
    <t>132A</t>
  </si>
  <si>
    <t>4.0   警備業関係基本書式CD-ROM　Ver.4.0</t>
  </si>
  <si>
    <t>5枚以上無料</t>
  </si>
  <si>
    <t>1-1 重大交通事故現場30事例</t>
  </si>
  <si>
    <t>15-1 指導教育責任者問題集(基本編)</t>
  </si>
  <si>
    <t>11-1 指導教育責任者問題集(１号業務)</t>
  </si>
  <si>
    <t>ラ</t>
  </si>
  <si>
    <t>12-2 指導教育責任者問題集(２号業務)</t>
  </si>
  <si>
    <t>6-1 指導教育責任者問題集(３号業務)</t>
  </si>
  <si>
    <t>イ</t>
  </si>
  <si>
    <t>6-1 指導教育責任者問題集(４号業務)</t>
  </si>
  <si>
    <t>2-1 顧客の信頼を得るための教育訓練の実践</t>
  </si>
  <si>
    <t>ト</t>
  </si>
  <si>
    <t>2-1 警備業に求められるｺﾝﾌﾟﾗｲｱﾝｽ実践</t>
  </si>
  <si>
    <t>1-1 セキュリティ・コンサルタント演習問題集</t>
  </si>
  <si>
    <t>ア</t>
  </si>
  <si>
    <t>1-1 警備員のための護身術(教本)</t>
  </si>
  <si>
    <t>6冊以上無料</t>
  </si>
  <si>
    <t>1-1 警備員のための護身術(DVD)</t>
  </si>
  <si>
    <t>6枚以上無料</t>
  </si>
  <si>
    <t>ン</t>
  </si>
  <si>
    <t>1-1 警備員のための護身術(セット)</t>
  </si>
  <si>
    <t>3ｾｯﾄ以上無料</t>
  </si>
  <si>
    <t>2-1 特別講習教本　雑踏警備業務2級（全警協）</t>
  </si>
  <si>
    <t>グ</t>
  </si>
  <si>
    <t>4-1 雑踏警備業務２級模擬問題集(100問）</t>
  </si>
  <si>
    <t>4-1 雑踏警備業務の手引(初級）</t>
  </si>
  <si>
    <t>ル</t>
  </si>
  <si>
    <t>5-1 雑踏警備業務の手引(上級）</t>
  </si>
  <si>
    <t>Ｒ元.12.24</t>
  </si>
  <si>
    <t>12-1 雑踏警備業務２級模擬問題集(200問)</t>
  </si>
  <si>
    <t>6-1 雑踏警備業務１級模擬問題集(200問)</t>
  </si>
  <si>
    <t>14-1 警備員教育教本(基本教育編）新訂版</t>
  </si>
  <si>
    <t>　</t>
  </si>
  <si>
    <t>7-1 警備員教育教本(交通・雑踏編）　新訂版</t>
  </si>
  <si>
    <t>Ｒ元.9.17</t>
  </si>
  <si>
    <t>サ</t>
  </si>
  <si>
    <t>9-1 警備員教育教本(施設編）　新訂版</t>
  </si>
  <si>
    <t>Ｒ元.9.26</t>
  </si>
  <si>
    <t>1-1 警備員教育教本(運搬編）  新訂版</t>
  </si>
  <si>
    <t>ワ</t>
  </si>
  <si>
    <t>2-1 警備員教育教本(機械編）　新訂版</t>
  </si>
  <si>
    <t>1-1 効果的営業活動</t>
  </si>
  <si>
    <t>2-1 実践的教育技法</t>
  </si>
  <si>
    <t>2-1 実践的交通誘導警備業務</t>
  </si>
  <si>
    <r>
      <rPr>
        <sz val="10"/>
        <color indexed="8"/>
        <rFont val="ＭＳ Ｐゴシック"/>
        <charset val="128"/>
      </rPr>
      <t>6-1</t>
    </r>
    <r>
      <rPr>
        <sz val="10"/>
        <rFont val="ＭＳ Ｐゴシック"/>
        <charset val="128"/>
      </rPr>
      <t xml:space="preserve"> 機械管理者演習問題集（解説編付）</t>
    </r>
  </si>
  <si>
    <r>
      <rPr>
        <sz val="10"/>
        <rFont val="ＭＳ Ｐゴシック"/>
        <charset val="128"/>
      </rPr>
      <t>1-1ｲﾗｽﾄ</t>
    </r>
    <r>
      <rPr>
        <sz val="9"/>
        <rFont val="ＭＳ Ｐゴシック"/>
        <charset val="128"/>
      </rPr>
      <t>で学ぶ</t>
    </r>
    <r>
      <rPr>
        <sz val="10"/>
        <rFont val="ＭＳ Ｐゴシック"/>
        <charset val="128"/>
      </rPr>
      <t xml:space="preserve"> 「最近の労災事故からの教訓30」</t>
    </r>
  </si>
  <si>
    <t>4-1 貴重品・核燃料運搬１級模擬問題集(250問)</t>
  </si>
  <si>
    <t>8-1 貴重品・核燃料運搬２級模擬問題集(250問)</t>
  </si>
  <si>
    <t>1-1 特別講習教本　貴重品運搬警備2級（全警協）</t>
  </si>
  <si>
    <t>3-1 貴重品運搬警備２級模擬問題集(100問）</t>
  </si>
  <si>
    <t>12-1 交通誘導警備業務の手引(初級）</t>
  </si>
  <si>
    <t>5-1 交通誘導警備業務の手引(上級）</t>
  </si>
  <si>
    <t>精</t>
  </si>
  <si>
    <t>18-1 交通誘導警備業務２級模擬問題集（200問）</t>
  </si>
  <si>
    <t>文</t>
  </si>
  <si>
    <r>
      <rPr>
        <sz val="10"/>
        <color rgb="FFFF0000"/>
        <rFont val="ＭＳ Ｐゴシック"/>
        <charset val="128"/>
      </rPr>
      <t>3-1</t>
    </r>
    <r>
      <rPr>
        <sz val="10"/>
        <rFont val="ＭＳ Ｐゴシック"/>
        <charset val="128"/>
      </rPr>
      <t xml:space="preserve"> 交通誘導警備業務２級模擬問題集(100問）</t>
    </r>
  </si>
  <si>
    <t>堂</t>
  </si>
  <si>
    <t>7-1 交通誘導警備業務１級模擬問題集(200問)</t>
  </si>
  <si>
    <t>印</t>
  </si>
  <si>
    <t>12-1 施設警備業務の手引(初級）</t>
  </si>
  <si>
    <t>刷</t>
  </si>
  <si>
    <t>8-1 施設警備業務の手引(上級）</t>
  </si>
  <si>
    <t>15-1 施設警備業務２級模擬問題集（200問）</t>
  </si>
  <si>
    <t>6-1 施設警備業務２級模擬問題集(100問）</t>
  </si>
  <si>
    <t>9-1 施設警備業務１級模擬問題集(200問)</t>
  </si>
  <si>
    <t>11-1 警備員必携 (B６判)</t>
  </si>
  <si>
    <t>11冊以上無料</t>
  </si>
  <si>
    <r>
      <rPr>
        <sz val="10"/>
        <rFont val="ＭＳ Ｐゴシック"/>
        <charset val="128"/>
      </rPr>
      <t>4-1</t>
    </r>
    <r>
      <rPr>
        <sz val="10"/>
        <color indexed="10"/>
        <rFont val="ＭＳ Ｐゴシック"/>
        <charset val="128"/>
      </rPr>
      <t xml:space="preserve"> </t>
    </r>
    <r>
      <rPr>
        <sz val="10"/>
        <rFont val="ＭＳ Ｐゴシック"/>
        <charset val="128"/>
      </rPr>
      <t>特別講習教本　交通誘導警備業務２級(全警協）</t>
    </r>
  </si>
  <si>
    <t>3-1 特別講習教本　施設警備業務２級(全警協）</t>
  </si>
  <si>
    <t>雑踏警備業務の手引</t>
  </si>
  <si>
    <t>立</t>
  </si>
  <si>
    <t>機械警備業務の手引</t>
  </si>
  <si>
    <t>2-1保安警備業務の手引</t>
  </si>
  <si>
    <t>2-1交通誘導警備業務の手引</t>
  </si>
  <si>
    <t>身辺警備業務の手引</t>
  </si>
  <si>
    <t>花</t>
  </si>
  <si>
    <t>2-1施設警備業務の手引</t>
  </si>
  <si>
    <t>3-1 事例研究による実践的施設警備業務</t>
  </si>
  <si>
    <t>12-4 警備業法の解説 (１２訂４版)</t>
  </si>
  <si>
    <t>警備手帳</t>
  </si>
  <si>
    <t>実　費</t>
  </si>
  <si>
    <t>書</t>
  </si>
  <si>
    <t>警備手帳　社名入れ　(型・印刷代)  100冊以上</t>
  </si>
  <si>
    <t>-</t>
  </si>
  <si>
    <t>警備手帳　社名入れ　(金文字印刷代)　100冊以上</t>
  </si>
  <si>
    <t>1-1「刺股操作要領」　冊子　</t>
  </si>
  <si>
    <t>1-1「小楯・大楯操作要領」　冊子　</t>
  </si>
  <si>
    <t>房</t>
  </si>
  <si>
    <r>
      <rPr>
        <sz val="9"/>
        <rFont val="ＭＳ Ｐゴシック"/>
        <charset val="128"/>
      </rPr>
      <t>警備業実務必携　</t>
    </r>
    <r>
      <rPr>
        <sz val="10"/>
        <rFont val="ＭＳ Ｐゴシック"/>
        <charset val="128"/>
      </rPr>
      <t>わかりやすい刑法</t>
    </r>
  </si>
  <si>
    <t>5-1 セキュリティ・プランナー講習教本［第１巻］</t>
  </si>
  <si>
    <t>5-1 セキュリティ・プランナー講習教本［第２巻］</t>
  </si>
  <si>
    <t>4-1 セキュリティ・プランナー演習問題集</t>
  </si>
  <si>
    <r>
      <rPr>
        <sz val="10"/>
        <rFont val="ＭＳ Ｐゴシック"/>
        <charset val="128"/>
      </rPr>
      <t>3-1</t>
    </r>
    <r>
      <rPr>
        <sz val="9"/>
        <rFont val="ＭＳ Ｐゴシック"/>
        <charset val="128"/>
      </rPr>
      <t xml:space="preserve"> セキュリティ・コンサルタント</t>
    </r>
    <r>
      <rPr>
        <sz val="10"/>
        <rFont val="ＭＳ Ｐゴシック"/>
        <charset val="128"/>
      </rPr>
      <t>講習教本［第１巻］</t>
    </r>
  </si>
  <si>
    <t>Ｒ元.10.1</t>
  </si>
  <si>
    <r>
      <rPr>
        <sz val="10"/>
        <rFont val="ＭＳ Ｐゴシック"/>
        <charset val="128"/>
      </rPr>
      <t xml:space="preserve">3-1 </t>
    </r>
    <r>
      <rPr>
        <sz val="9"/>
        <rFont val="ＭＳ Ｐゴシック"/>
        <charset val="128"/>
      </rPr>
      <t>セキュリティ・コンサルタント</t>
    </r>
    <r>
      <rPr>
        <sz val="10"/>
        <rFont val="ＭＳ Ｐゴシック"/>
        <charset val="128"/>
      </rPr>
      <t>講習教本［第２巻］</t>
    </r>
  </si>
  <si>
    <t>危機管理と警備業</t>
  </si>
  <si>
    <t>キーワードI（ﾃﾞｨﾌｪﾝｽﾌｫｰｶｽ）</t>
  </si>
  <si>
    <t>21冊以上無料</t>
  </si>
  <si>
    <t>全</t>
  </si>
  <si>
    <t>セキュリティ・マニュアルNo.1</t>
  </si>
  <si>
    <t>セキュリティ・マニュアルNo.2</t>
  </si>
  <si>
    <t>H元.3.10</t>
  </si>
  <si>
    <t xml:space="preserve">セキュリティ・マニュアルNo.3 </t>
  </si>
  <si>
    <t>セキュリティ・マニュアルNo.4</t>
  </si>
  <si>
    <t>セキュリティ・マニュアルNo.5</t>
  </si>
  <si>
    <t>警備員名簿用紙（３０枚セット）</t>
  </si>
  <si>
    <t>名簿補助用紙（３０枚セット）</t>
  </si>
  <si>
    <t>セキュリティタイム（         月号）</t>
  </si>
  <si>
    <t>セキュリティタイム（R4.11月労災特集号）</t>
  </si>
  <si>
    <t>R4.11</t>
  </si>
  <si>
    <t>セキュリティタイム（１年購読）</t>
  </si>
  <si>
    <t>送料込</t>
  </si>
  <si>
    <t>安全・安心な社会の実現に向けて（論文集）</t>
  </si>
  <si>
    <t>security eye 特集</t>
  </si>
  <si>
    <t>SECURITY HANDBOOK</t>
  </si>
  <si>
    <t>屋外型イベント安全ノート</t>
  </si>
  <si>
    <t>１冊２１５円</t>
  </si>
  <si>
    <t>セキュリティタイム用バインダー</t>
  </si>
  <si>
    <t>ネクタイピン（銀）　 男性用</t>
  </si>
  <si>
    <t>ネクタイピン（七宝） 女性用</t>
  </si>
  <si>
    <t>ネクタイピン（銀）　 女性用</t>
  </si>
  <si>
    <t>ネクタイピン（金）　 女性用</t>
  </si>
  <si>
    <t>ネクタイピン（金）2015　</t>
  </si>
  <si>
    <t>Ｈ27．5</t>
  </si>
  <si>
    <t>警</t>
  </si>
  <si>
    <t>ネクタイピン（銀）2015　</t>
  </si>
  <si>
    <t>セキュリティ・プランナーバッジ（ＳＰ）</t>
  </si>
  <si>
    <t>セキュリティ・コンサルタントバッジ（ＳＣ）</t>
  </si>
  <si>
    <t>ピンバッジ AJSSA (ﾌﾞﾙｰ)</t>
  </si>
  <si>
    <t>ピンバッジ AJSSA (ｸﾞﾘｰﾝ)</t>
  </si>
  <si>
    <t>ピンバッジ AJSSA (ｴﾝｼﾞ)</t>
  </si>
  <si>
    <r>
      <rPr>
        <sz val="10"/>
        <rFont val="ＭＳ Ｐゴシック"/>
        <charset val="128"/>
      </rPr>
      <t>セキュリティ・プランナーシール　　1ｼｰﾄ50枚</t>
    </r>
    <r>
      <rPr>
        <sz val="8"/>
        <rFont val="ＭＳ Ｐゴシック"/>
        <charset val="128"/>
      </rPr>
      <t>（５枚１セット）</t>
    </r>
  </si>
  <si>
    <r>
      <rPr>
        <sz val="10"/>
        <rFont val="ＭＳ Ｐゴシック"/>
        <charset val="128"/>
      </rPr>
      <t>セキュリティ・コンサルタントシール1ｼｰﾄ50枚</t>
    </r>
    <r>
      <rPr>
        <sz val="8"/>
        <rFont val="ＭＳ Ｐゴシック"/>
        <charset val="128"/>
      </rPr>
      <t>（５枚1セット）</t>
    </r>
  </si>
  <si>
    <t>冷感スカーフ(ﾏｼﾞｸｰﾙ) ネイビー</t>
  </si>
  <si>
    <t>Ｈ28．5</t>
  </si>
  <si>
    <t>冷感スカーフ(ﾏｼﾞｸｰﾙ) ライトブルー</t>
  </si>
  <si>
    <t>協</t>
  </si>
  <si>
    <t>冷感スカーフ(ﾏｼﾞｸｰﾙ) ピンク</t>
  </si>
  <si>
    <t>冷感スカーフ(ﾏｼﾞｸｰﾙ) 迷彩</t>
  </si>
  <si>
    <t>冷感スカーフ(ﾏｼﾞｸｰﾙ)  ４色  　500本以上</t>
  </si>
  <si>
    <t>Ｈ28．6</t>
  </si>
  <si>
    <t>冷感スカーフ(ﾏｼﾞｸｰﾙ)  ４色　1000本以上</t>
  </si>
  <si>
    <t>クリップマーカー</t>
  </si>
  <si>
    <t>グリーンマーカー(ｵﾌﾎﾜｲﾄ)</t>
  </si>
  <si>
    <t>グリーンマーカー(ﾌﾞﾙｰ)</t>
  </si>
  <si>
    <t>グリーンマーカー(ｴﾝｼﾞ)</t>
  </si>
  <si>
    <t>グリーンマーカー(ｵﾚﾝｼﾞ)</t>
  </si>
  <si>
    <t>245-1</t>
  </si>
  <si>
    <t>クリップ・マーカーセット(ｵﾌﾎﾜｲﾄ)</t>
  </si>
  <si>
    <t>246-1</t>
  </si>
  <si>
    <t>クリップ・マーカーセット(ﾌﾞﾙｰ)</t>
  </si>
  <si>
    <t>247-1</t>
  </si>
  <si>
    <t>クリップ・マーカーセット(ｴﾝｼﾞ)</t>
  </si>
  <si>
    <t>248-1</t>
  </si>
  <si>
    <t>クリップ・マーカーセット(ｵﾚﾝｼﾞ)</t>
  </si>
  <si>
    <t>AJSSA　クリアファイル(ｷｬﾗｸﾀｰ付)</t>
  </si>
  <si>
    <t>R3.4</t>
  </si>
  <si>
    <t>AJSSA　Ｔシャツ（紺色)　Ｍ</t>
  </si>
  <si>
    <t>Ｈ30.5</t>
  </si>
  <si>
    <t>AJSSA　Ｔシャツ（紺色)　L</t>
  </si>
  <si>
    <t>AJSSA　Ｔシャツ（紺色)　LL</t>
  </si>
  <si>
    <t>AJSSA　Ｔシャツ（紺色)　3L</t>
  </si>
  <si>
    <t>AJSSA　Ｔシャツ（紺色)　4L</t>
  </si>
  <si>
    <t>AJSSA　ボタンダウンポロシャツ（紺色)　Ｍ</t>
  </si>
  <si>
    <t>AJSSA　ボタンダウンポロシャツ（紺色)　L</t>
  </si>
  <si>
    <t>AJSSA　ボタンダウンポロシャツ（紺色)　LL</t>
  </si>
  <si>
    <t>AJSSA　ボタンダウンポロシャツ（紺色)　3L</t>
  </si>
  <si>
    <t>AJSSA　ボタンダウンポロシャツ（紺色)　4L</t>
  </si>
  <si>
    <t>AJSSA　ボールペン2色&amp;シャープペン（ｱｸﾛﾎﾞｰﾙ）</t>
  </si>
  <si>
    <t>Ｒ元.6</t>
  </si>
  <si>
    <t>AJSSA　キャップ（ｺﾝ･ﾒｯｼｭ）　ｻｲｽﾞ　LL/3L</t>
  </si>
  <si>
    <t>Ｈ28．11</t>
  </si>
  <si>
    <t>AJSSA　ネック・ｽトラップ</t>
  </si>
  <si>
    <t>Ｈ29．7</t>
  </si>
  <si>
    <t>安全と信頼ＤＶＤ　全６巻</t>
  </si>
  <si>
    <t>無　料</t>
  </si>
  <si>
    <t>95.999.4</t>
  </si>
  <si>
    <t>544-1</t>
  </si>
  <si>
    <t xml:space="preserve">安全と信頼ＤＶＤ（第１巻） </t>
  </si>
  <si>
    <t>国</t>
  </si>
  <si>
    <t>544-2</t>
  </si>
  <si>
    <t>安全と信頼ＤＶＤ（第２巻）</t>
  </si>
  <si>
    <t>544-3</t>
  </si>
  <si>
    <t>安全と信頼ＤＶＤ（第３巻）</t>
  </si>
  <si>
    <t>際</t>
  </si>
  <si>
    <t>544-4</t>
  </si>
  <si>
    <t>安全と信頼ＤＶＤ（第４巻）</t>
  </si>
  <si>
    <t>544-5</t>
  </si>
  <si>
    <t>安全と信頼ＤＶＤ（第５巻）</t>
  </si>
  <si>
    <t>544-6</t>
  </si>
  <si>
    <t>安全と信頼ＤＶＤ（第６巻）</t>
  </si>
  <si>
    <t>期待される警備員ＤＶＤ全２巻</t>
  </si>
  <si>
    <t>507-1</t>
  </si>
  <si>
    <t>期待される警備員ＤＶＤ（第１巻)</t>
  </si>
  <si>
    <t>507-2</t>
  </si>
  <si>
    <t>期待される警備員ＤＶＤ（第２巻)</t>
  </si>
  <si>
    <t>「映像でマスターする警戒杖術」ＤＶＤ（１巻）</t>
  </si>
  <si>
    <t>交通誘導警備１級ＤＶＤ 全６巻　　　</t>
  </si>
  <si>
    <t>502-1</t>
  </si>
  <si>
    <t>交通誘導警備１級ＤＶＤ（第１巻）　　</t>
  </si>
  <si>
    <t>一律５２０円</t>
  </si>
  <si>
    <t>502-2</t>
  </si>
  <si>
    <t>交通誘導警備１級ＤＶＤ（第２巻）</t>
  </si>
  <si>
    <t>502-3</t>
  </si>
  <si>
    <t>交通誘導警備１級ＤＶＤ（第３巻）</t>
  </si>
  <si>
    <t>ス</t>
  </si>
  <si>
    <t>502-4</t>
  </si>
  <si>
    <t>交通誘導警備１級ＤＶＤ（第４巻）</t>
  </si>
  <si>
    <t>502-5</t>
  </si>
  <si>
    <t>交通誘導警備１級ＤＶＤ（第５巻）</t>
  </si>
  <si>
    <t>502-6</t>
  </si>
  <si>
    <t>交通誘導警備１級ＤＶＤ（第６巻）</t>
  </si>
  <si>
    <t>新警備員教育DVD  全６巻</t>
  </si>
  <si>
    <t>522-1</t>
  </si>
  <si>
    <t>新警備員教育DVD（第１巻）</t>
  </si>
  <si>
    <t>522-2</t>
  </si>
  <si>
    <t>新警備員教育DVD（第２巻）</t>
  </si>
  <si>
    <t>522-3</t>
  </si>
  <si>
    <t>新警備員教育DVD（第３巻）</t>
  </si>
  <si>
    <t>金</t>
  </si>
  <si>
    <t>522-4</t>
  </si>
  <si>
    <t>新警備員教育DVD（第４巻）</t>
  </si>
  <si>
    <t>522-5</t>
  </si>
  <si>
    <t>新警備員教育DVD（第５巻）</t>
  </si>
  <si>
    <t>522-6</t>
  </si>
  <si>
    <t>新警備員教育DVD（第６巻）</t>
  </si>
  <si>
    <t>523-1</t>
  </si>
  <si>
    <t>交通誘導警備業務２級DVD（第１巻）実技編</t>
  </si>
  <si>
    <t>星</t>
  </si>
  <si>
    <t>523-2</t>
  </si>
  <si>
    <t>交通誘導警備業務２級DVD（第２巻）実技編</t>
  </si>
  <si>
    <t>524-1</t>
  </si>
  <si>
    <t>雑踏警備業務２級DVD（第１巻）実技編</t>
  </si>
  <si>
    <t>524-2</t>
  </si>
  <si>
    <t>雑踏警備業務２級DVD（第２巻）実技編</t>
  </si>
  <si>
    <t>525-1</t>
  </si>
  <si>
    <t>施設警備業務２級ＤＶＤ（第１巻）実技編</t>
  </si>
  <si>
    <t>525-2</t>
  </si>
  <si>
    <t>施設警備業務２級ＤＶＤ（第２巻）実技編</t>
  </si>
  <si>
    <t>「警備業務２級共通編」DVD（１巻）実技編</t>
  </si>
  <si>
    <t>「刺股操作要領」DVD（全１巻）</t>
  </si>
  <si>
    <t>2-1目指せ2級検定交通警備員教育ＤＶＤ（全１巻）学科編</t>
  </si>
  <si>
    <t>４巻まで４４０円</t>
  </si>
  <si>
    <t>R4.3.24～</t>
  </si>
  <si>
    <t>2-1目指せ2級検定雑踏警備員教育ＤＶＤ（全１巻）学科編</t>
  </si>
  <si>
    <t>R4.6.1～</t>
  </si>
  <si>
    <t>2-1目指せ2級検定施設警備員教育ＤＶＤ（全１巻）学科編</t>
  </si>
  <si>
    <t>R4.12.16～</t>
  </si>
  <si>
    <t>2-1目指せ2級検定警備員教育・共通編ＤＶＤ（全１巻）学科編</t>
  </si>
  <si>
    <t>R3.7.19～</t>
  </si>
  <si>
    <t>セキュリティ・コンサルタントDVD(全１巻)</t>
  </si>
  <si>
    <t>1-1交通誘導警備業務１級DVD（全１巻）実技編</t>
  </si>
  <si>
    <t>4巻まで３７０円</t>
  </si>
  <si>
    <t>H23.4～</t>
  </si>
  <si>
    <t>1-1雑踏警備業務１級DVD（全１巻）実技編</t>
  </si>
  <si>
    <t>2-3施設警備業務１級ＤＶＤ（全１巻）改訂版 実技編</t>
  </si>
  <si>
    <t>R5.1～</t>
  </si>
  <si>
    <t>1-1警備業務共通編１級ＤＶＤ（全１巻）実技編</t>
  </si>
  <si>
    <t>大</t>
  </si>
  <si>
    <t>交通小六法 令和4年版</t>
  </si>
  <si>
    <t>成</t>
  </si>
  <si>
    <t>平成２１年改正道路交通法の解説</t>
  </si>
  <si>
    <t xml:space="preserve"> Ｈ１８年版　ビジュアルデータ　</t>
  </si>
  <si>
    <t>労働総覧 令和５年版</t>
  </si>
  <si>
    <t>労</t>
  </si>
  <si>
    <t>６５歳定年制実現のための人事・賃金制度</t>
  </si>
  <si>
    <t>衛生管理者試験必勝問題集(第15版)</t>
  </si>
  <si>
    <t>衛生管理者試験過去問題集（第７集）</t>
  </si>
  <si>
    <t>働</t>
  </si>
  <si>
    <t>ハラスメント　―職場を破壊するもの―</t>
  </si>
  <si>
    <t>令和５年版賃金センサス第１巻</t>
  </si>
  <si>
    <t>令和５年版賃金センサス第２巻</t>
  </si>
  <si>
    <t>令和５年版賃金センサス第３巻</t>
  </si>
  <si>
    <t>令和５年版賃金センサス第４巻</t>
  </si>
  <si>
    <t>７０歳就業時代の雇用・賃金改革</t>
  </si>
  <si>
    <t>令和５年版 社会保険労務士受験マスターノート</t>
  </si>
  <si>
    <t>令和５年版 労働・社会保険横断比較ノート</t>
  </si>
  <si>
    <t>改正パートタイム労働法の詳解</t>
  </si>
  <si>
    <t>H27.3</t>
  </si>
  <si>
    <t>裁判例からみる女性労働　昨日・今日・明日</t>
  </si>
  <si>
    <t>残業手当のいらない管理職</t>
  </si>
  <si>
    <t>危機管理実務必携 (全１巻)</t>
  </si>
  <si>
    <t>送料無料</t>
  </si>
  <si>
    <t>加除式</t>
  </si>
  <si>
    <t>普及版 道路交通法（Ｒ5.7月施行分収録）第31版</t>
  </si>
  <si>
    <t>1部３３０円</t>
  </si>
  <si>
    <t>Ｒ５.８</t>
  </si>
  <si>
    <t>民事介入暴力対策マニュアル</t>
  </si>
  <si>
    <t>1部４００円</t>
  </si>
  <si>
    <t>個人情報保護ハンドブック(加除式)</t>
  </si>
  <si>
    <t>そ</t>
  </si>
  <si>
    <t xml:space="preserve"> 幼保施設等安全･安心ハンドブック(加除式)</t>
  </si>
  <si>
    <t>「ＫＤべんり君」法定備付版　（加盟員注文分）</t>
  </si>
  <si>
    <t>「ＫＤべんり君」法定備付版　（会員外注文分）</t>
  </si>
  <si>
    <t>の</t>
  </si>
  <si>
    <t>「簡単ホームページ開設サービス」</t>
  </si>
  <si>
    <t>「簡単ＨＰ開設・管理費用」２年目のみ</t>
  </si>
  <si>
    <t>〔改訂版〕公用文用字用語の要点</t>
  </si>
  <si>
    <t>1部４６０円</t>
  </si>
  <si>
    <t>他</t>
  </si>
  <si>
    <t>〔注釈〕公用文用字用語辞典(第10版)</t>
  </si>
  <si>
    <t>警備員　安全・健康ポケットブック</t>
  </si>
  <si>
    <t>送料実費</t>
  </si>
  <si>
    <t>令和４年公表「公用文作成の考え方」のﾎﾟｲﾝﾄと文例</t>
  </si>
  <si>
    <t>1部４１０円</t>
  </si>
  <si>
    <t>Ｒ４.７</t>
  </si>
  <si>
    <t>〔改訂版〕公用文 作成の要点と文例</t>
  </si>
  <si>
    <t>常習万引・集団窃盗未然防止国際サミット報告書</t>
  </si>
  <si>
    <t>アイスハーネス（ｱｲｽﾊﾟｯｸ3個付）ネイビー（S）</t>
  </si>
  <si>
    <t>加盟員価格1万円以上無料</t>
  </si>
  <si>
    <t>アイスハーネス（ｱｲｽﾊﾟｯｸ3個付）ネイビー（M/L)</t>
  </si>
  <si>
    <t>アイスハーネス（ｱｲｽﾊﾟｯｸ3個付）ネイビー(LL/3L）</t>
  </si>
  <si>
    <t>赤</t>
  </si>
  <si>
    <t>アイスハーネス（ｱｲｽﾊﾟｯｸ3個付）ネイビー（XL)</t>
  </si>
  <si>
    <t>アイスハーネス（ｱｲｽﾊﾟｯｸ3個付）ブルー（S）</t>
  </si>
  <si>
    <t>城</t>
  </si>
  <si>
    <t>アイスハーネス（ｱｲｽﾊﾟｯｸ3個付）ブルー（M/L)</t>
  </si>
  <si>
    <t>アイスハーネス（ｱｲｽﾊﾟｯｸ3個付）ブルー(LL/3L）</t>
  </si>
  <si>
    <t>工</t>
  </si>
  <si>
    <t>アイスハーネス（ｱｲｽﾊﾟｯｸ3個付）ブルー（XL)</t>
  </si>
  <si>
    <t>アイスハーネス（ｱｲｽﾊﾟｯｸ3個付）グレー（S）</t>
  </si>
  <si>
    <t>業</t>
  </si>
  <si>
    <t>アイスハーネス（ｱｲｽﾊﾟｯｸ3個付）グレー（M/L)</t>
  </si>
  <si>
    <t>アイスハーネス（ｱｲｽﾊﾟｯｸ3個付）グレー(LL/3L）</t>
  </si>
  <si>
    <t>アイスハーネス（ｱｲｽﾊﾟｯｸ3個付）グレー（XL)</t>
  </si>
  <si>
    <t>アイスハーネス（ｱｲｽﾊﾟｯｸ3個付）ブラック（S）</t>
  </si>
  <si>
    <t>アイスハーネス（ｱｲｽﾊﾟｯｸ3個付）ブラック（M/L)</t>
  </si>
  <si>
    <t>アイスハーネス（ｱｲｽﾊﾟｯｸ3個付）ブラック(LL/3L）</t>
  </si>
  <si>
    <t>アイスハーネス（ｱｲｽﾊﾟｯｸ3個付）ブラック（XL)</t>
  </si>
  <si>
    <t>交換用アイスパック（3個セット）　</t>
  </si>
  <si>
    <t>補助ストラップ</t>
  </si>
  <si>
    <t>アイスハーネス（ｱｲｽﾊﾟｯｸ3個付）300着以上</t>
  </si>
  <si>
    <t>アイスハーネス（ｱｲｽﾊﾟｯｸ3個付）300ｾｯﾄ以上</t>
  </si>
  <si>
    <t>NEWｱｲｽﾊｰﾈｽﾕﾆﾌｫｰﾑ（保冷剤3個付）ネイビー（ﾌﾘｰ）</t>
  </si>
  <si>
    <t>NEWｱｲｽﾊｰﾈｽﾕﾆﾌｫｰﾑ（保冷剤3個付）ホワイト（ﾌﾘｰ）</t>
  </si>
  <si>
    <t>令和５年１１月１日現在 (税別)</t>
  </si>
  <si>
    <t xml:space="preserve">               注　　文　　書</t>
  </si>
  <si>
    <t>（一社）全国警備業協会　御中</t>
  </si>
  <si>
    <t>令和   年　  月　  日</t>
  </si>
  <si>
    <t>(一社)</t>
  </si>
  <si>
    <t>警備業協会</t>
  </si>
  <si>
    <t>会員</t>
  </si>
  <si>
    <t>〒</t>
  </si>
  <si>
    <t>送付先</t>
  </si>
  <si>
    <t>連絡先</t>
  </si>
  <si>
    <t>会社名</t>
  </si>
  <si>
    <t>担当者</t>
  </si>
  <si>
    <r>
      <rPr>
        <sz val="14"/>
        <rFont val="ＭＳ ゴシック"/>
        <charset val="128"/>
      </rPr>
      <t>総合計金額　</t>
    </r>
    <r>
      <rPr>
        <sz val="12"/>
        <rFont val="ＭＳ ゴシック"/>
        <charset val="128"/>
      </rPr>
      <t>（税込・送料込)</t>
    </r>
  </si>
  <si>
    <t>月　　日発送済み</t>
  </si>
  <si>
    <t>品　　　　　名</t>
  </si>
  <si>
    <t>加盟員価格(税別)</t>
  </si>
  <si>
    <t>数量</t>
  </si>
  <si>
    <t>小計(税別)</t>
  </si>
  <si>
    <t>送料(税込)</t>
  </si>
  <si>
    <t>北海道</t>
  </si>
  <si>
    <t>青森県</t>
  </si>
  <si>
    <t>岩手県</t>
  </si>
  <si>
    <t>宮城県</t>
  </si>
  <si>
    <t>秋田県</t>
  </si>
  <si>
    <t>山形県</t>
  </si>
  <si>
    <t>福島県</t>
  </si>
  <si>
    <t>東京都</t>
  </si>
  <si>
    <t>茨城県</t>
  </si>
  <si>
    <t>栃木県</t>
  </si>
  <si>
    <t>群馬県</t>
  </si>
  <si>
    <t>埼玉県</t>
  </si>
  <si>
    <t>千葉県</t>
  </si>
  <si>
    <t>神奈川県</t>
  </si>
  <si>
    <t>新潟県</t>
  </si>
  <si>
    <t>山梨県</t>
  </si>
  <si>
    <t>長野県</t>
  </si>
  <si>
    <t>静岡県</t>
  </si>
  <si>
    <t>富山県</t>
  </si>
  <si>
    <t>石川県</t>
  </si>
  <si>
    <t>福井県</t>
  </si>
  <si>
    <t>小計</t>
  </si>
  <si>
    <t>岐阜県</t>
  </si>
  <si>
    <t>【連絡事項】</t>
  </si>
  <si>
    <t>消費税(10％)</t>
  </si>
  <si>
    <t>愛知県</t>
  </si>
  <si>
    <t>合計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</si>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</sst>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>
  <numFmts count="9">
    <numFmt numFmtId="6" formatCode="&quot;\&quot;#,##0;[Red]&quot;\&quot;\-#,##0"/>
    <numFmt numFmtId="176" formatCode="_ * #,##0_ ;_ * \-#,##0_ ;_ * &quot;-&quot;??_ ;_ @_ "/>
    <numFmt numFmtId="177" formatCode="[$-411]ggge&quot;年&quot;m&quot;月&quot;d&quot;日&quot;;@"/>
    <numFmt numFmtId="178" formatCode="_-&quot;\&quot;* #,##0_-\ ;\-&quot;\&quot;* #,##0_-\ ;_-&quot;\&quot;* &quot;-&quot;??_-\ ;_-@_-"/>
    <numFmt numFmtId="179" formatCode="#,##0_);[Red]\(#,##0\)"/>
    <numFmt numFmtId="180" formatCode="&quot;\&quot;#,##0;[Red]&quot;\&quot;#,##0"/>
    <numFmt numFmtId="181" formatCode="#,###"/>
    <numFmt numFmtId="182" formatCode="0.00_ "/>
    <numFmt numFmtId="183" formatCode="#,##0.00_);[Red]\(#,##0.00\)"/>
  </numFmts>
  <fonts count="44">
    <font>
      <sz val="11"/>
      <name val="ＭＳ Ｐゴシック"/>
      <charset val="128"/>
    </font>
    <font>
      <sz val="11"/>
      <name val="ＭＳ ゴシック"/>
      <charset val="128"/>
    </font>
    <font>
      <sz val="12"/>
      <name val="ＭＳ ゴシック"/>
      <charset val="128"/>
    </font>
    <font>
      <sz val="14"/>
      <name val="ＭＳ ゴシック"/>
      <charset val="128"/>
    </font>
    <font>
      <b/>
      <sz val="18"/>
      <name val="ＭＳ ゴシック"/>
      <charset val="128"/>
    </font>
    <font>
      <sz val="16"/>
      <name val="ＭＳ ゴシック"/>
      <charset val="128"/>
    </font>
    <font>
      <b/>
      <u/>
      <sz val="16"/>
      <name val="ＭＳ ゴシック"/>
      <charset val="128"/>
    </font>
    <font>
      <b/>
      <sz val="14"/>
      <name val="ＭＳ ゴシック"/>
      <charset val="128"/>
    </font>
    <font>
      <b/>
      <sz val="12"/>
      <name val="ＭＳ ゴシック"/>
      <charset val="128"/>
    </font>
    <font>
      <u/>
      <sz val="11"/>
      <name val="ＭＳ ゴシック"/>
      <charset val="128"/>
    </font>
    <font>
      <sz val="10"/>
      <name val="ＭＳ ゴシック"/>
      <charset val="128"/>
    </font>
    <font>
      <sz val="9"/>
      <name val="ＭＳ ゴシック"/>
      <charset val="128"/>
    </font>
    <font>
      <u/>
      <sz val="12"/>
      <name val="ＭＳ ゴシック"/>
      <charset val="128"/>
    </font>
    <font>
      <sz val="11"/>
      <name val="ＭＳ 明朝"/>
      <charset val="128"/>
    </font>
    <font>
      <sz val="12"/>
      <name val="ＭＳ Ｐゴシック"/>
      <charset val="128"/>
    </font>
    <font>
      <sz val="14"/>
      <name val="ＭＳ Ｐゴシック"/>
      <charset val="128"/>
    </font>
    <font>
      <sz val="10"/>
      <name val="ＭＳ Ｐゴシック"/>
      <charset val="128"/>
    </font>
    <font>
      <sz val="9"/>
      <name val="ＭＳ Ｐゴシック"/>
      <charset val="128"/>
    </font>
    <font>
      <sz val="11"/>
      <color rgb="FFFF0000"/>
      <name val="ＭＳ Ｐゴシック"/>
      <charset val="128"/>
    </font>
    <font>
      <sz val="8"/>
      <name val="ＭＳ Ｐゴシック"/>
      <charset val="128"/>
    </font>
    <font>
      <sz val="10"/>
      <color rgb="FFFF0000"/>
      <name val="ＭＳ Ｐゴシック"/>
      <charset val="128"/>
    </font>
    <font>
      <sz val="11"/>
      <color theme="1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1"/>
      <color rgb="FF3F3F3F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0"/>
      <color indexed="10"/>
      <name val="ＭＳ Ｐゴシック"/>
      <charset val="128"/>
    </font>
    <font>
      <sz val="10"/>
      <color indexed="8"/>
      <name val="ＭＳ Ｐゴシック"/>
      <charset val="128"/>
    </font>
    <font>
      <sz val="9"/>
      <name val="MS P ゴシック"/>
      <charset val="128"/>
    </font>
  </fonts>
  <fills count="36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38" fontId="0" fillId="0" borderId="0" applyFont="0" applyFill="0" applyBorder="0" applyAlignment="0" applyProtection="0"/>
    <xf numFmtId="0" fontId="26" fillId="12" borderId="38" applyNumberFormat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6" fontId="0" fillId="0" borderId="0" applyFont="0" applyFill="0" applyBorder="0" applyAlignment="0" applyProtection="0"/>
    <xf numFmtId="0" fontId="25" fillId="11" borderId="0" applyNumberFormat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1" fillId="14" borderId="39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4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4" fillId="20" borderId="42" applyNumberFormat="0" applyAlignment="0" applyProtection="0">
      <alignment vertical="center"/>
    </xf>
    <xf numFmtId="0" fontId="35" fillId="0" borderId="43" applyNumberFormat="0" applyFill="0" applyAlignment="0" applyProtection="0">
      <alignment vertical="center"/>
    </xf>
    <xf numFmtId="0" fontId="36" fillId="0" borderId="43" applyNumberFormat="0" applyFill="0" applyAlignment="0" applyProtection="0">
      <alignment vertical="center"/>
    </xf>
    <xf numFmtId="0" fontId="37" fillId="20" borderId="38" applyNumberFormat="0" applyAlignment="0" applyProtection="0">
      <alignment vertical="center"/>
    </xf>
    <xf numFmtId="0" fontId="33" fillId="0" borderId="41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8" fillId="25" borderId="44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9" fillId="0" borderId="45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</cellStyleXfs>
  <cellXfs count="322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3" fontId="3" fillId="0" borderId="0" xfId="0" applyNumberFormat="1" applyFont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4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177" fontId="1" fillId="2" borderId="1" xfId="0" applyNumberFormat="1" applyFont="1" applyFill="1" applyBorder="1" applyAlignment="1" applyProtection="1">
      <alignment horizontal="center"/>
      <protection locked="0"/>
    </xf>
    <xf numFmtId="177" fontId="1" fillId="2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177" fontId="1" fillId="3" borderId="3" xfId="0" applyNumberFormat="1" applyFont="1" applyFill="1" applyBorder="1" applyAlignment="1" applyProtection="1">
      <alignment horizontal="center"/>
    </xf>
    <xf numFmtId="58" fontId="2" fillId="0" borderId="4" xfId="0" applyNumberFormat="1" applyFont="1" applyBorder="1" applyAlignment="1" applyProtection="1">
      <alignment vertical="center"/>
    </xf>
    <xf numFmtId="0" fontId="7" fillId="0" borderId="0" xfId="0" applyFont="1" applyProtection="1"/>
    <xf numFmtId="0" fontId="8" fillId="0" borderId="0" xfId="0" applyFont="1" applyProtection="1"/>
    <xf numFmtId="58" fontId="5" fillId="2" borderId="5" xfId="0" applyNumberFormat="1" applyFont="1" applyFill="1" applyBorder="1" applyAlignment="1" applyProtection="1">
      <alignment horizontal="center" vertical="center"/>
      <protection locked="0"/>
    </xf>
    <xf numFmtId="58" fontId="2" fillId="0" borderId="6" xfId="0" applyNumberFormat="1" applyFont="1" applyBorder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1" fillId="2" borderId="0" xfId="0" applyFont="1" applyFill="1" applyProtection="1"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right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80" fontId="3" fillId="0" borderId="9" xfId="4" applyNumberFormat="1" applyFont="1" applyBorder="1" applyAlignment="1" applyProtection="1">
      <alignment horizontal="center" vertical="center"/>
    </xf>
    <xf numFmtId="180" fontId="3" fillId="0" borderId="10" xfId="4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2" fillId="0" borderId="11" xfId="0" applyFont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3" fontId="10" fillId="0" borderId="12" xfId="0" applyNumberFormat="1" applyFont="1" applyBorder="1" applyAlignment="1" applyProtection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3" xfId="0" applyFont="1" applyBorder="1" applyProtection="1"/>
    <xf numFmtId="0" fontId="1" fillId="2" borderId="14" xfId="0" applyFont="1" applyFill="1" applyBorder="1" applyAlignment="1" applyProtection="1">
      <alignment horizontal="right"/>
      <protection locked="0"/>
    </xf>
    <xf numFmtId="0" fontId="11" fillId="0" borderId="14" xfId="0" applyFont="1" applyBorder="1" applyProtection="1"/>
    <xf numFmtId="38" fontId="3" fillId="0" borderId="14" xfId="1" applyFont="1" applyBorder="1" applyAlignment="1" applyProtection="1">
      <alignment horizontal="right"/>
    </xf>
    <xf numFmtId="3" fontId="3" fillId="2" borderId="14" xfId="0" applyNumberFormat="1" applyFont="1" applyFill="1" applyBorder="1" applyAlignment="1" applyProtection="1">
      <alignment horizontal="right"/>
      <protection locked="0"/>
    </xf>
    <xf numFmtId="3" fontId="3" fillId="0" borderId="14" xfId="0" applyNumberFormat="1" applyFont="1" applyBorder="1" applyAlignment="1" applyProtection="1">
      <alignment horizontal="right"/>
    </xf>
    <xf numFmtId="0" fontId="1" fillId="2" borderId="15" xfId="0" applyFont="1" applyFill="1" applyBorder="1" applyAlignment="1" applyProtection="1">
      <alignment horizontal="right"/>
      <protection locked="0"/>
    </xf>
    <xf numFmtId="0" fontId="11" fillId="0" borderId="15" xfId="0" applyFont="1" applyBorder="1" applyProtection="1"/>
    <xf numFmtId="38" fontId="3" fillId="0" borderId="15" xfId="1" applyFont="1" applyBorder="1" applyAlignment="1" applyProtection="1">
      <alignment horizontal="right"/>
    </xf>
    <xf numFmtId="3" fontId="3" fillId="2" borderId="15" xfId="0" applyNumberFormat="1" applyFont="1" applyFill="1" applyBorder="1" applyAlignment="1" applyProtection="1">
      <alignment horizontal="right"/>
      <protection locked="0"/>
    </xf>
    <xf numFmtId="3" fontId="3" fillId="0" borderId="15" xfId="0" applyNumberFormat="1" applyFont="1" applyBorder="1" applyAlignment="1" applyProtection="1">
      <alignment horizontal="right"/>
    </xf>
    <xf numFmtId="0" fontId="1" fillId="3" borderId="0" xfId="0" applyFont="1" applyFill="1" applyAlignment="1" applyProtection="1">
      <alignment horizontal="right"/>
    </xf>
    <xf numFmtId="0" fontId="11" fillId="0" borderId="16" xfId="0" applyFont="1" applyBorder="1" applyProtection="1"/>
    <xf numFmtId="38" fontId="3" fillId="0" borderId="11" xfId="1" applyFont="1" applyBorder="1" applyAlignment="1" applyProtection="1">
      <alignment horizontal="center"/>
    </xf>
    <xf numFmtId="38" fontId="3" fillId="0" borderId="10" xfId="1" applyFont="1" applyBorder="1" applyAlignment="1" applyProtection="1">
      <alignment horizontal="center"/>
    </xf>
    <xf numFmtId="181" fontId="3" fillId="0" borderId="12" xfId="1" applyNumberFormat="1" applyFont="1" applyBorder="1" applyAlignment="1" applyProtection="1">
      <alignment horizontal="right"/>
    </xf>
    <xf numFmtId="0" fontId="1" fillId="0" borderId="16" xfId="0" applyFont="1" applyBorder="1" applyAlignment="1" applyProtection="1">
      <alignment horizontal="left"/>
    </xf>
    <xf numFmtId="38" fontId="3" fillId="0" borderId="17" xfId="1" applyFont="1" applyBorder="1" applyAlignment="1" applyProtection="1">
      <alignment horizontal="center"/>
    </xf>
    <xf numFmtId="38" fontId="3" fillId="0" borderId="18" xfId="1" applyFont="1" applyBorder="1" applyAlignment="1" applyProtection="1">
      <alignment horizontal="center"/>
    </xf>
    <xf numFmtId="3" fontId="3" fillId="0" borderId="11" xfId="0" applyNumberFormat="1" applyFont="1" applyBorder="1" applyAlignment="1" applyProtection="1">
      <alignment horizontal="center"/>
    </xf>
    <xf numFmtId="3" fontId="3" fillId="0" borderId="10" xfId="0" applyNumberFormat="1" applyFont="1" applyBorder="1" applyAlignment="1" applyProtection="1">
      <alignment horizontal="center"/>
    </xf>
    <xf numFmtId="38" fontId="2" fillId="0" borderId="0" xfId="1" applyFont="1" applyProtection="1"/>
    <xf numFmtId="0" fontId="3" fillId="0" borderId="0" xfId="0" applyFont="1" applyProtection="1"/>
    <xf numFmtId="6" fontId="2" fillId="0" borderId="0" xfId="4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3" fontId="2" fillId="0" borderId="0" xfId="0" applyNumberFormat="1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3" fontId="2" fillId="0" borderId="0" xfId="0" applyNumberFormat="1" applyFont="1" applyProtection="1"/>
    <xf numFmtId="3" fontId="2" fillId="0" borderId="0" xfId="0" applyNumberFormat="1" applyFont="1" applyAlignment="1" applyProtection="1">
      <alignment horizontal="left"/>
    </xf>
    <xf numFmtId="0" fontId="0" fillId="0" borderId="5" xfId="0" applyBorder="1" applyAlignment="1" applyProtection="1">
      <alignment vertical="center"/>
    </xf>
    <xf numFmtId="0" fontId="13" fillId="0" borderId="5" xfId="0" applyFont="1" applyBorder="1" applyAlignment="1" applyProtection="1">
      <alignment vertical="center"/>
    </xf>
    <xf numFmtId="0" fontId="11" fillId="0" borderId="0" xfId="0" applyFont="1" applyProtection="1"/>
    <xf numFmtId="0" fontId="13" fillId="0" borderId="5" xfId="0" applyFont="1" applyBorder="1" applyAlignment="1" applyProtection="1">
      <alignment vertical="center" wrapText="1"/>
    </xf>
    <xf numFmtId="3" fontId="14" fillId="0" borderId="5" xfId="0" applyNumberFormat="1" applyFont="1" applyBorder="1" applyProtection="1"/>
    <xf numFmtId="0" fontId="14" fillId="0" borderId="5" xfId="0" applyFont="1" applyBorder="1" applyAlignment="1" applyProtection="1">
      <alignment horizontal="center"/>
    </xf>
    <xf numFmtId="0" fontId="14" fillId="0" borderId="5" xfId="0" applyFont="1" applyBorder="1" applyAlignment="1" applyProtection="1">
      <alignment horizontal="right"/>
    </xf>
    <xf numFmtId="3" fontId="1" fillId="0" borderId="0" xfId="0" applyNumberFormat="1" applyFont="1" applyProtection="1"/>
    <xf numFmtId="0" fontId="14" fillId="0" borderId="0" xfId="0" applyFont="1"/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Border="1"/>
    <xf numFmtId="0" fontId="0" fillId="4" borderId="0" xfId="0" applyFill="1"/>
    <xf numFmtId="0" fontId="14" fillId="0" borderId="12" xfId="0" applyFont="1" applyBorder="1"/>
    <xf numFmtId="0" fontId="14" fillId="0" borderId="12" xfId="0" applyFont="1" applyBorder="1" applyAlignment="1">
      <alignment horizontal="center"/>
    </xf>
    <xf numFmtId="0" fontId="14" fillId="0" borderId="11" xfId="0" applyFont="1" applyBorder="1"/>
    <xf numFmtId="0" fontId="0" fillId="0" borderId="12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Border="1"/>
    <xf numFmtId="0" fontId="0" fillId="0" borderId="13" xfId="0" applyFont="1" applyBorder="1"/>
    <xf numFmtId="0" fontId="16" fillId="2" borderId="21" xfId="0" applyFont="1" applyFill="1" applyBorder="1"/>
    <xf numFmtId="3" fontId="15" fillId="0" borderId="21" xfId="0" applyNumberFormat="1" applyFont="1" applyFill="1" applyBorder="1" applyAlignment="1">
      <alignment horizontal="right"/>
    </xf>
    <xf numFmtId="0" fontId="17" fillId="0" borderId="19" xfId="0" applyFont="1" applyFill="1" applyBorder="1" applyAlignment="1">
      <alignment horizontal="center"/>
    </xf>
    <xf numFmtId="57" fontId="0" fillId="0" borderId="22" xfId="0" applyNumberFormat="1" applyFont="1" applyFill="1" applyBorder="1" applyAlignment="1">
      <alignment horizontal="center"/>
    </xf>
    <xf numFmtId="57" fontId="18" fillId="0" borderId="0" xfId="0" applyNumberFormat="1" applyFont="1" applyAlignment="1">
      <alignment horizontal="center"/>
    </xf>
    <xf numFmtId="4" fontId="15" fillId="0" borderId="23" xfId="0" applyNumberFormat="1" applyFont="1" applyBorder="1" applyAlignment="1">
      <alignment horizontal="right"/>
    </xf>
    <xf numFmtId="0" fontId="16" fillId="2" borderId="24" xfId="0" applyFont="1" applyFill="1" applyBorder="1"/>
    <xf numFmtId="3" fontId="15" fillId="0" borderId="24" xfId="0" applyNumberFormat="1" applyFont="1" applyFill="1" applyBorder="1" applyAlignment="1">
      <alignment horizontal="right"/>
    </xf>
    <xf numFmtId="0" fontId="17" fillId="0" borderId="14" xfId="0" applyFont="1" applyFill="1" applyBorder="1" applyAlignment="1">
      <alignment horizontal="center"/>
    </xf>
    <xf numFmtId="57" fontId="0" fillId="0" borderId="0" xfId="0" applyNumberFormat="1" applyAlignment="1">
      <alignment horizontal="center"/>
    </xf>
    <xf numFmtId="4" fontId="15" fillId="0" borderId="14" xfId="0" applyNumberFormat="1" applyFont="1" applyBorder="1" applyAlignment="1">
      <alignment horizontal="right"/>
    </xf>
    <xf numFmtId="0" fontId="0" fillId="0" borderId="20" xfId="0" applyFont="1" applyBorder="1"/>
    <xf numFmtId="0" fontId="17" fillId="0" borderId="23" xfId="0" applyFont="1" applyFill="1" applyBorder="1" applyAlignment="1">
      <alignment horizontal="center"/>
    </xf>
    <xf numFmtId="0" fontId="16" fillId="0" borderId="24" xfId="0" applyFont="1" applyBorder="1"/>
    <xf numFmtId="57" fontId="0" fillId="0" borderId="25" xfId="0" applyNumberFormat="1" applyFont="1" applyFill="1" applyBorder="1" applyAlignment="1">
      <alignment horizontal="center"/>
    </xf>
    <xf numFmtId="0" fontId="17" fillId="3" borderId="14" xfId="0" applyFont="1" applyFill="1" applyBorder="1" applyAlignment="1">
      <alignment horizontal="center"/>
    </xf>
    <xf numFmtId="57" fontId="19" fillId="0" borderId="25" xfId="0" applyNumberFormat="1" applyFont="1" applyFill="1" applyBorder="1" applyAlignment="1">
      <alignment horizontal="center"/>
    </xf>
    <xf numFmtId="0" fontId="0" fillId="3" borderId="20" xfId="0" applyFill="1" applyBorder="1"/>
    <xf numFmtId="0" fontId="16" fillId="3" borderId="24" xfId="0" applyFont="1" applyFill="1" applyBorder="1"/>
    <xf numFmtId="0" fontId="0" fillId="0" borderId="13" xfId="0" applyBorder="1"/>
    <xf numFmtId="57" fontId="0" fillId="3" borderId="25" xfId="0" applyNumberFormat="1" applyFont="1" applyFill="1" applyBorder="1" applyAlignment="1">
      <alignment horizontal="center"/>
    </xf>
    <xf numFmtId="57" fontId="0" fillId="3" borderId="0" xfId="0" applyNumberFormat="1" applyFill="1" applyAlignment="1">
      <alignment horizontal="center"/>
    </xf>
    <xf numFmtId="0" fontId="17" fillId="0" borderId="26" xfId="0" applyFont="1" applyFill="1" applyBorder="1" applyAlignment="1">
      <alignment horizontal="center"/>
    </xf>
    <xf numFmtId="0" fontId="16" fillId="0" borderId="21" xfId="0" applyFont="1" applyBorder="1"/>
    <xf numFmtId="0" fontId="0" fillId="3" borderId="13" xfId="0" applyFill="1" applyBorder="1"/>
    <xf numFmtId="0" fontId="0" fillId="3" borderId="20" xfId="0" applyFill="1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27" xfId="0" applyBorder="1"/>
    <xf numFmtId="0" fontId="0" fillId="0" borderId="17" xfId="0" applyFont="1" applyBorder="1"/>
    <xf numFmtId="0" fontId="16" fillId="0" borderId="28" xfId="0" applyFont="1" applyBorder="1"/>
    <xf numFmtId="3" fontId="15" fillId="0" borderId="28" xfId="0" applyNumberFormat="1" applyFont="1" applyFill="1" applyBorder="1" applyAlignment="1">
      <alignment horizontal="right"/>
    </xf>
    <xf numFmtId="0" fontId="17" fillId="0" borderId="15" xfId="0" applyFont="1" applyFill="1" applyBorder="1" applyAlignment="1">
      <alignment horizontal="center"/>
    </xf>
    <xf numFmtId="57" fontId="0" fillId="0" borderId="15" xfId="0" applyNumberFormat="1" applyFont="1" applyFill="1" applyBorder="1" applyAlignment="1">
      <alignment horizontal="center"/>
    </xf>
    <xf numFmtId="4" fontId="15" fillId="0" borderId="15" xfId="0" applyNumberFormat="1" applyFont="1" applyBorder="1" applyAlignment="1">
      <alignment horizontal="right"/>
    </xf>
    <xf numFmtId="0" fontId="16" fillId="2" borderId="29" xfId="0" applyFont="1" applyFill="1" applyBorder="1"/>
    <xf numFmtId="0" fontId="0" fillId="0" borderId="20" xfId="0" applyBorder="1" applyAlignment="1">
      <alignment horizontal="center"/>
    </xf>
    <xf numFmtId="57" fontId="0" fillId="0" borderId="14" xfId="0" applyNumberFormat="1" applyFont="1" applyFill="1" applyBorder="1" applyAlignment="1">
      <alignment horizontal="center"/>
    </xf>
    <xf numFmtId="0" fontId="16" fillId="2" borderId="24" xfId="0" applyFont="1" applyFill="1" applyBorder="1" applyAlignment="1">
      <alignment horizontal="left"/>
    </xf>
    <xf numFmtId="0" fontId="16" fillId="2" borderId="28" xfId="0" applyFont="1" applyFill="1" applyBorder="1"/>
    <xf numFmtId="57" fontId="0" fillId="0" borderId="30" xfId="0" applyNumberFormat="1" applyFont="1" applyFill="1" applyBorder="1" applyAlignment="1">
      <alignment horizontal="center"/>
    </xf>
    <xf numFmtId="0" fontId="0" fillId="0" borderId="17" xfId="0" applyBorder="1"/>
    <xf numFmtId="57" fontId="18" fillId="0" borderId="22" xfId="0" applyNumberFormat="1" applyFont="1" applyFill="1" applyBorder="1" applyAlignment="1">
      <alignment horizontal="center"/>
    </xf>
    <xf numFmtId="0" fontId="0" fillId="3" borderId="0" xfId="0" applyFill="1"/>
    <xf numFmtId="0" fontId="14" fillId="0" borderId="19" xfId="0" applyFont="1" applyBorder="1"/>
    <xf numFmtId="179" fontId="14" fillId="0" borderId="19" xfId="0" applyNumberFormat="1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14" fillId="0" borderId="31" xfId="0" applyFont="1" applyBorder="1"/>
    <xf numFmtId="179" fontId="14" fillId="0" borderId="31" xfId="0" applyNumberFormat="1" applyFont="1" applyBorder="1" applyAlignment="1">
      <alignment horizontal="center"/>
    </xf>
    <xf numFmtId="179" fontId="0" fillId="0" borderId="31" xfId="0" applyNumberFormat="1" applyFont="1" applyBorder="1" applyAlignment="1">
      <alignment horizontal="center"/>
    </xf>
    <xf numFmtId="182" fontId="0" fillId="0" borderId="23" xfId="0" applyNumberFormat="1" applyBorder="1"/>
    <xf numFmtId="183" fontId="0" fillId="0" borderId="20" xfId="0" applyNumberFormat="1" applyBorder="1"/>
    <xf numFmtId="183" fontId="0" fillId="0" borderId="23" xfId="0" applyNumberFormat="1" applyBorder="1"/>
    <xf numFmtId="179" fontId="0" fillId="0" borderId="23" xfId="0" applyNumberFormat="1" applyBorder="1"/>
    <xf numFmtId="183" fontId="0" fillId="0" borderId="14" xfId="0" applyNumberFormat="1" applyBorder="1"/>
    <xf numFmtId="182" fontId="0" fillId="0" borderId="14" xfId="0" applyNumberFormat="1" applyBorder="1"/>
    <xf numFmtId="179" fontId="0" fillId="0" borderId="14" xfId="0" applyNumberFormat="1" applyBorder="1"/>
    <xf numFmtId="182" fontId="0" fillId="0" borderId="15" xfId="0" applyNumberFormat="1" applyBorder="1"/>
    <xf numFmtId="183" fontId="0" fillId="0" borderId="15" xfId="0" applyNumberFormat="1" applyBorder="1"/>
    <xf numFmtId="4" fontId="15" fillId="0" borderId="26" xfId="0" applyNumberFormat="1" applyFont="1" applyBorder="1" applyAlignment="1">
      <alignment horizontal="right"/>
    </xf>
    <xf numFmtId="179" fontId="0" fillId="0" borderId="26" xfId="0" applyNumberFormat="1" applyBorder="1"/>
    <xf numFmtId="4" fontId="15" fillId="0" borderId="19" xfId="0" applyNumberFormat="1" applyFont="1" applyBorder="1" applyAlignment="1">
      <alignment horizontal="right"/>
    </xf>
    <xf numFmtId="179" fontId="0" fillId="0" borderId="19" xfId="0" applyNumberFormat="1" applyBorder="1"/>
    <xf numFmtId="179" fontId="0" fillId="0" borderId="15" xfId="0" applyNumberFormat="1" applyBorder="1"/>
    <xf numFmtId="0" fontId="14" fillId="3" borderId="0" xfId="0" applyFont="1" applyFill="1" applyAlignment="1">
      <alignment horizontal="center"/>
    </xf>
    <xf numFmtId="0" fontId="14" fillId="0" borderId="31" xfId="0" applyFont="1" applyBorder="1" applyAlignment="1">
      <alignment horizontal="center"/>
    </xf>
    <xf numFmtId="179" fontId="15" fillId="0" borderId="23" xfId="0" applyNumberFormat="1" applyFont="1" applyBorder="1" applyAlignment="1">
      <alignment horizontal="right"/>
    </xf>
    <xf numFmtId="179" fontId="0" fillId="0" borderId="0" xfId="0" applyNumberFormat="1"/>
    <xf numFmtId="179" fontId="0" fillId="0" borderId="21" xfId="0" applyNumberFormat="1" applyBorder="1"/>
    <xf numFmtId="179" fontId="0" fillId="0" borderId="22" xfId="0" applyNumberFormat="1" applyBorder="1"/>
    <xf numFmtId="179" fontId="15" fillId="0" borderId="14" xfId="0" applyNumberFormat="1" applyFont="1" applyBorder="1" applyAlignment="1">
      <alignment horizontal="right"/>
    </xf>
    <xf numFmtId="179" fontId="0" fillId="0" borderId="24" xfId="0" applyNumberFormat="1" applyBorder="1"/>
    <xf numFmtId="179" fontId="0" fillId="0" borderId="25" xfId="0" applyNumberFormat="1" applyBorder="1"/>
    <xf numFmtId="179" fontId="15" fillId="3" borderId="14" xfId="0" applyNumberFormat="1" applyFont="1" applyFill="1" applyBorder="1" applyAlignment="1">
      <alignment horizontal="right"/>
    </xf>
    <xf numFmtId="179" fontId="15" fillId="0" borderId="23" xfId="0" applyNumberFormat="1" applyFont="1" applyBorder="1"/>
    <xf numFmtId="179" fontId="15" fillId="0" borderId="14" xfId="0" applyNumberFormat="1" applyFont="1" applyBorder="1"/>
    <xf numFmtId="179" fontId="15" fillId="0" borderId="15" xfId="0" applyNumberFormat="1" applyFont="1" applyBorder="1" applyAlignment="1">
      <alignment horizontal="right"/>
    </xf>
    <xf numFmtId="179" fontId="0" fillId="0" borderId="28" xfId="0" applyNumberFormat="1" applyBorder="1"/>
    <xf numFmtId="179" fontId="0" fillId="0" borderId="30" xfId="0" applyNumberFormat="1" applyBorder="1"/>
    <xf numFmtId="179" fontId="15" fillId="0" borderId="26" xfId="0" applyNumberFormat="1" applyFont="1" applyBorder="1" applyAlignment="1">
      <alignment horizontal="right"/>
    </xf>
    <xf numFmtId="179" fontId="15" fillId="0" borderId="20" xfId="0" applyNumberFormat="1" applyFont="1" applyBorder="1" applyAlignment="1">
      <alignment horizontal="right"/>
    </xf>
    <xf numFmtId="0" fontId="18" fillId="0" borderId="0" xfId="0" applyFont="1"/>
    <xf numFmtId="0" fontId="19" fillId="0" borderId="14" xfId="0" applyFont="1" applyFill="1" applyBorder="1" applyAlignment="1">
      <alignment horizontal="center"/>
    </xf>
    <xf numFmtId="0" fontId="0" fillId="3" borderId="20" xfId="0" applyFont="1" applyFill="1" applyBorder="1"/>
    <xf numFmtId="0" fontId="16" fillId="3" borderId="29" xfId="0" applyFont="1" applyFill="1" applyBorder="1"/>
    <xf numFmtId="0" fontId="17" fillId="3" borderId="26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17" fillId="0" borderId="20" xfId="0" applyFont="1" applyFill="1" applyBorder="1" applyAlignment="1">
      <alignment horizontal="center"/>
    </xf>
    <xf numFmtId="0" fontId="16" fillId="2" borderId="13" xfId="0" applyFont="1" applyFill="1" applyBorder="1"/>
    <xf numFmtId="0" fontId="0" fillId="0" borderId="20" xfId="0" applyBorder="1" applyAlignment="1">
      <alignment horizontal="right"/>
    </xf>
    <xf numFmtId="0" fontId="0" fillId="3" borderId="25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7" fillId="3" borderId="23" xfId="0" applyFont="1" applyFill="1" applyBorder="1" applyAlignment="1">
      <alignment horizontal="center"/>
    </xf>
    <xf numFmtId="57" fontId="0" fillId="0" borderId="16" xfId="0" applyNumberFormat="1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16" fillId="0" borderId="0" xfId="0" applyFont="1" applyBorder="1"/>
    <xf numFmtId="0" fontId="16" fillId="0" borderId="3" xfId="0" applyFont="1" applyBorder="1"/>
    <xf numFmtId="0" fontId="0" fillId="0" borderId="32" xfId="0" applyFont="1" applyFill="1" applyBorder="1" applyAlignment="1">
      <alignment horizontal="center"/>
    </xf>
    <xf numFmtId="179" fontId="0" fillId="3" borderId="14" xfId="0" applyNumberFormat="1" applyFill="1" applyBorder="1"/>
    <xf numFmtId="183" fontId="0" fillId="3" borderId="14" xfId="0" applyNumberFormat="1" applyFill="1" applyBorder="1"/>
    <xf numFmtId="179" fontId="15" fillId="3" borderId="26" xfId="0" applyNumberFormat="1" applyFont="1" applyFill="1" applyBorder="1" applyAlignment="1">
      <alignment horizontal="right"/>
    </xf>
    <xf numFmtId="179" fontId="15" fillId="3" borderId="20" xfId="0" applyNumberFormat="1" applyFont="1" applyFill="1" applyBorder="1" applyAlignment="1">
      <alignment horizontal="right"/>
    </xf>
    <xf numFmtId="0" fontId="0" fillId="0" borderId="14" xfId="0" applyBorder="1"/>
    <xf numFmtId="0" fontId="16" fillId="0" borderId="29" xfId="0" applyFont="1" applyBorder="1"/>
    <xf numFmtId="0" fontId="0" fillId="0" borderId="20" xfId="0" applyBorder="1" applyAlignment="1">
      <alignment horizontal="left"/>
    </xf>
    <xf numFmtId="0" fontId="0" fillId="0" borderId="30" xfId="0" applyFont="1" applyFill="1" applyBorder="1" applyAlignment="1">
      <alignment horizontal="center"/>
    </xf>
    <xf numFmtId="0" fontId="0" fillId="5" borderId="20" xfId="0" applyFill="1" applyBorder="1" applyAlignment="1">
      <alignment horizontal="right"/>
    </xf>
    <xf numFmtId="0" fontId="16" fillId="5" borderId="21" xfId="0" applyFont="1" applyFill="1" applyBorder="1" applyAlignment="1">
      <alignment horizontal="left"/>
    </xf>
    <xf numFmtId="0" fontId="17" fillId="5" borderId="23" xfId="0" applyFont="1" applyFill="1" applyBorder="1" applyAlignment="1">
      <alignment horizontal="center"/>
    </xf>
    <xf numFmtId="0" fontId="0" fillId="5" borderId="22" xfId="0" applyFont="1" applyFill="1" applyBorder="1" applyAlignment="1">
      <alignment horizontal="center"/>
    </xf>
    <xf numFmtId="0" fontId="16" fillId="5" borderId="24" xfId="0" applyFont="1" applyFill="1" applyBorder="1" applyAlignment="1">
      <alignment horizontal="left"/>
    </xf>
    <xf numFmtId="0" fontId="17" fillId="5" borderId="14" xfId="0" applyFont="1" applyFill="1" applyBorder="1" applyAlignment="1">
      <alignment horizontal="center"/>
    </xf>
    <xf numFmtId="0" fontId="0" fillId="5" borderId="25" xfId="0" applyFont="1" applyFill="1" applyBorder="1" applyAlignment="1">
      <alignment horizontal="center"/>
    </xf>
    <xf numFmtId="0" fontId="16" fillId="5" borderId="21" xfId="0" applyFont="1" applyFill="1" applyBorder="1"/>
    <xf numFmtId="0" fontId="16" fillId="5" borderId="24" xfId="0" applyFont="1" applyFill="1" applyBorder="1"/>
    <xf numFmtId="0" fontId="0" fillId="5" borderId="27" xfId="0" applyFill="1" applyBorder="1" applyAlignment="1">
      <alignment horizontal="right"/>
    </xf>
    <xf numFmtId="0" fontId="16" fillId="5" borderId="17" xfId="0" applyFont="1" applyFill="1" applyBorder="1"/>
    <xf numFmtId="0" fontId="17" fillId="5" borderId="27" xfId="0" applyFont="1" applyFill="1" applyBorder="1" applyAlignment="1">
      <alignment horizontal="center"/>
    </xf>
    <xf numFmtId="0" fontId="0" fillId="5" borderId="30" xfId="0" applyFont="1" applyFill="1" applyBorder="1" applyAlignment="1">
      <alignment horizontal="center"/>
    </xf>
    <xf numFmtId="0" fontId="0" fillId="0" borderId="27" xfId="0" applyBorder="1" applyAlignment="1">
      <alignment horizontal="right"/>
    </xf>
    <xf numFmtId="0" fontId="0" fillId="6" borderId="20" xfId="0" applyFont="1" applyFill="1" applyBorder="1" applyAlignment="1">
      <alignment horizontal="right"/>
    </xf>
    <xf numFmtId="0" fontId="16" fillId="6" borderId="21" xfId="0" applyFont="1" applyFill="1" applyBorder="1"/>
    <xf numFmtId="0" fontId="17" fillId="6" borderId="23" xfId="0" applyFont="1" applyFill="1" applyBorder="1" applyAlignment="1">
      <alignment horizontal="center"/>
    </xf>
    <xf numFmtId="0" fontId="0" fillId="6" borderId="22" xfId="0" applyFont="1" applyFill="1" applyBorder="1" applyAlignment="1">
      <alignment horizontal="center"/>
    </xf>
    <xf numFmtId="0" fontId="16" fillId="6" borderId="24" xfId="0" applyFont="1" applyFill="1" applyBorder="1"/>
    <xf numFmtId="0" fontId="17" fillId="6" borderId="14" xfId="0" applyFont="1" applyFill="1" applyBorder="1" applyAlignment="1">
      <alignment horizontal="center"/>
    </xf>
    <xf numFmtId="0" fontId="0" fillId="6" borderId="25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6" borderId="27" xfId="0" applyFill="1" applyBorder="1" applyAlignment="1">
      <alignment horizontal="right"/>
    </xf>
    <xf numFmtId="0" fontId="16" fillId="6" borderId="28" xfId="0" applyFont="1" applyFill="1" applyBorder="1"/>
    <xf numFmtId="0" fontId="17" fillId="6" borderId="15" xfId="0" applyFont="1" applyFill="1" applyBorder="1" applyAlignment="1">
      <alignment horizontal="center"/>
    </xf>
    <xf numFmtId="0" fontId="0" fillId="6" borderId="30" xfId="0" applyFont="1" applyFill="1" applyBorder="1" applyAlignment="1">
      <alignment horizontal="center"/>
    </xf>
    <xf numFmtId="0" fontId="0" fillId="7" borderId="20" xfId="0" applyFill="1" applyBorder="1" applyAlignment="1">
      <alignment horizontal="right"/>
    </xf>
    <xf numFmtId="0" fontId="17" fillId="7" borderId="21" xfId="0" applyFont="1" applyFill="1" applyBorder="1"/>
    <xf numFmtId="0" fontId="19" fillId="7" borderId="23" xfId="0" applyFont="1" applyFill="1" applyBorder="1" applyAlignment="1">
      <alignment horizontal="center"/>
    </xf>
    <xf numFmtId="0" fontId="0" fillId="7" borderId="22" xfId="0" applyFont="1" applyFill="1" applyBorder="1" applyAlignment="1">
      <alignment horizontal="center"/>
    </xf>
    <xf numFmtId="0" fontId="17" fillId="7" borderId="24" xfId="0" applyFont="1" applyFill="1" applyBorder="1"/>
    <xf numFmtId="0" fontId="0" fillId="7" borderId="25" xfId="0" applyFont="1" applyFill="1" applyBorder="1" applyAlignment="1">
      <alignment horizontal="center"/>
    </xf>
    <xf numFmtId="0" fontId="0" fillId="7" borderId="27" xfId="0" applyFill="1" applyBorder="1" applyAlignment="1">
      <alignment horizontal="right"/>
    </xf>
    <xf numFmtId="0" fontId="16" fillId="7" borderId="17" xfId="0" applyFont="1" applyFill="1" applyBorder="1"/>
    <xf numFmtId="0" fontId="19" fillId="7" borderId="15" xfId="0" applyFont="1" applyFill="1" applyBorder="1" applyAlignment="1">
      <alignment horizontal="center"/>
    </xf>
    <xf numFmtId="57" fontId="0" fillId="7" borderId="27" xfId="0" applyNumberFormat="1" applyFont="1" applyFill="1" applyBorder="1" applyAlignment="1">
      <alignment horizontal="center"/>
    </xf>
    <xf numFmtId="0" fontId="0" fillId="8" borderId="20" xfId="0" applyFill="1" applyBorder="1" applyAlignment="1">
      <alignment horizontal="right"/>
    </xf>
    <xf numFmtId="0" fontId="16" fillId="8" borderId="21" xfId="0" applyFont="1" applyFill="1" applyBorder="1"/>
    <xf numFmtId="0" fontId="19" fillId="8" borderId="23" xfId="0" applyFont="1" applyFill="1" applyBorder="1" applyAlignment="1">
      <alignment horizontal="center"/>
    </xf>
    <xf numFmtId="0" fontId="0" fillId="8" borderId="22" xfId="0" applyFont="1" applyFill="1" applyBorder="1" applyAlignment="1">
      <alignment horizontal="center"/>
    </xf>
    <xf numFmtId="0" fontId="16" fillId="8" borderId="24" xfId="0" applyFont="1" applyFill="1" applyBorder="1"/>
    <xf numFmtId="0" fontId="0" fillId="8" borderId="25" xfId="0" applyFont="1" applyFill="1" applyBorder="1" applyAlignment="1">
      <alignment horizontal="center"/>
    </xf>
    <xf numFmtId="0" fontId="0" fillId="8" borderId="27" xfId="0" applyFill="1" applyBorder="1" applyAlignment="1">
      <alignment horizontal="right"/>
    </xf>
    <xf numFmtId="0" fontId="16" fillId="8" borderId="28" xfId="0" applyFont="1" applyFill="1" applyBorder="1"/>
    <xf numFmtId="0" fontId="19" fillId="8" borderId="15" xfId="0" applyFont="1" applyFill="1" applyBorder="1" applyAlignment="1">
      <alignment horizontal="center"/>
    </xf>
    <xf numFmtId="0" fontId="0" fillId="8" borderId="15" xfId="0" applyFont="1" applyFill="1" applyBorder="1" applyAlignment="1">
      <alignment horizontal="center"/>
    </xf>
    <xf numFmtId="0" fontId="0" fillId="0" borderId="31" xfId="0" applyBorder="1"/>
    <xf numFmtId="183" fontId="0" fillId="9" borderId="23" xfId="0" applyNumberFormat="1" applyFill="1" applyBorder="1"/>
    <xf numFmtId="179" fontId="0" fillId="0" borderId="23" xfId="0" applyNumberFormat="1" applyBorder="1" applyAlignment="1">
      <alignment horizontal="right"/>
    </xf>
    <xf numFmtId="179" fontId="15" fillId="0" borderId="22" xfId="0" applyNumberFormat="1" applyFont="1" applyBorder="1"/>
    <xf numFmtId="179" fontId="15" fillId="0" borderId="25" xfId="0" applyNumberFormat="1" applyFont="1" applyBorder="1"/>
    <xf numFmtId="179" fontId="15" fillId="0" borderId="27" xfId="0" applyNumberFormat="1" applyFont="1" applyBorder="1" applyAlignment="1">
      <alignment horizontal="right"/>
    </xf>
    <xf numFmtId="179" fontId="15" fillId="0" borderId="27" xfId="0" applyNumberFormat="1" applyFont="1" applyBorder="1"/>
    <xf numFmtId="0" fontId="16" fillId="0" borderId="17" xfId="0" applyFont="1" applyBorder="1"/>
    <xf numFmtId="0" fontId="17" fillId="0" borderId="27" xfId="0" applyFont="1" applyFill="1" applyBorder="1" applyAlignment="1">
      <alignment horizontal="center"/>
    </xf>
    <xf numFmtId="57" fontId="0" fillId="0" borderId="18" xfId="0" applyNumberFormat="1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57" fontId="0" fillId="0" borderId="32" xfId="0" applyNumberFormat="1" applyFont="1" applyFill="1" applyBorder="1" applyAlignment="1">
      <alignment horizontal="center"/>
    </xf>
    <xf numFmtId="0" fontId="16" fillId="3" borderId="21" xfId="0" applyFont="1" applyFill="1" applyBorder="1"/>
    <xf numFmtId="0" fontId="0" fillId="0" borderId="15" xfId="0" applyFont="1" applyFill="1" applyBorder="1" applyAlignment="1">
      <alignment horizontal="center"/>
    </xf>
    <xf numFmtId="0" fontId="16" fillId="0" borderId="33" xfId="0" applyFont="1" applyBorder="1"/>
    <xf numFmtId="0" fontId="16" fillId="0" borderId="13" xfId="0" applyFont="1" applyBorder="1"/>
    <xf numFmtId="3" fontId="15" fillId="0" borderId="24" xfId="0" applyNumberFormat="1" applyFont="1" applyFill="1" applyBorder="1" applyAlignment="1">
      <alignment horizontal="center"/>
    </xf>
    <xf numFmtId="0" fontId="17" fillId="3" borderId="34" xfId="0" applyFont="1" applyFill="1" applyBorder="1" applyAlignment="1">
      <alignment horizontal="center"/>
    </xf>
    <xf numFmtId="0" fontId="17" fillId="3" borderId="35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3" borderId="24" xfId="0" applyFont="1" applyFill="1" applyBorder="1" applyAlignment="1">
      <alignment horizontal="center"/>
    </xf>
    <xf numFmtId="0" fontId="17" fillId="3" borderId="25" xfId="0" applyFont="1" applyFill="1" applyBorder="1" applyAlignment="1">
      <alignment horizontal="center"/>
    </xf>
    <xf numFmtId="0" fontId="17" fillId="3" borderId="13" xfId="0" applyFont="1" applyFill="1" applyBorder="1" applyAlignment="1">
      <alignment horizontal="center"/>
    </xf>
    <xf numFmtId="0" fontId="17" fillId="3" borderId="16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17" fillId="3" borderId="22" xfId="0" applyFont="1" applyFill="1" applyBorder="1" applyAlignment="1">
      <alignment horizontal="center"/>
    </xf>
    <xf numFmtId="0" fontId="17" fillId="3" borderId="20" xfId="0" applyFont="1" applyFill="1" applyBorder="1" applyAlignment="1">
      <alignment horizontal="center"/>
    </xf>
    <xf numFmtId="0" fontId="17" fillId="3" borderId="28" xfId="0" applyFont="1" applyFill="1" applyBorder="1" applyAlignment="1">
      <alignment horizontal="center"/>
    </xf>
    <xf numFmtId="0" fontId="17" fillId="3" borderId="30" xfId="0" applyFont="1" applyFill="1" applyBorder="1" applyAlignment="1">
      <alignment horizontal="center"/>
    </xf>
    <xf numFmtId="0" fontId="0" fillId="0" borderId="36" xfId="0" applyBorder="1" applyAlignment="1"/>
    <xf numFmtId="0" fontId="20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/>
    <xf numFmtId="0" fontId="0" fillId="0" borderId="0" xfId="0" applyBorder="1" applyAlignment="1"/>
    <xf numFmtId="3" fontId="15" fillId="0" borderId="0" xfId="0" applyNumberFormat="1" applyFont="1" applyFill="1" applyBorder="1" applyAlignment="1"/>
    <xf numFmtId="0" fontId="17" fillId="0" borderId="0" xfId="0" applyFont="1" applyFill="1" applyBorder="1" applyAlignment="1"/>
    <xf numFmtId="4" fontId="15" fillId="0" borderId="10" xfId="0" applyNumberFormat="1" applyFont="1" applyBorder="1" applyAlignment="1">
      <alignment horizontal="right"/>
    </xf>
    <xf numFmtId="4" fontId="15" fillId="0" borderId="18" xfId="0" applyNumberFormat="1" applyFont="1" applyBorder="1" applyAlignment="1">
      <alignment horizontal="right"/>
    </xf>
    <xf numFmtId="0" fontId="20" fillId="0" borderId="0" xfId="0" applyFont="1" applyFill="1" applyBorder="1" applyAlignment="1"/>
    <xf numFmtId="4" fontId="15" fillId="0" borderId="0" xfId="0" applyNumberFormat="1" applyFont="1" applyAlignment="1">
      <alignment horizontal="right"/>
    </xf>
    <xf numFmtId="0" fontId="17" fillId="0" borderId="0" xfId="0" applyFont="1" applyBorder="1" applyAlignment="1"/>
    <xf numFmtId="4" fontId="15" fillId="0" borderId="25" xfId="0" applyNumberFormat="1" applyFont="1" applyBorder="1" applyAlignment="1">
      <alignment horizontal="right"/>
    </xf>
    <xf numFmtId="4" fontId="15" fillId="0" borderId="30" xfId="0" applyNumberFormat="1" applyFont="1" applyBorder="1" applyAlignment="1">
      <alignment horizontal="right"/>
    </xf>
    <xf numFmtId="183" fontId="0" fillId="0" borderId="19" xfId="0" applyNumberFormat="1" applyBorder="1"/>
    <xf numFmtId="182" fontId="0" fillId="0" borderId="26" xfId="0" applyNumberFormat="1" applyBorder="1"/>
    <xf numFmtId="183" fontId="0" fillId="0" borderId="26" xfId="0" applyNumberFormat="1" applyBorder="1"/>
    <xf numFmtId="3" fontId="15" fillId="0" borderId="14" xfId="0" applyNumberFormat="1" applyFont="1" applyBorder="1" applyAlignment="1">
      <alignment horizontal="center"/>
    </xf>
    <xf numFmtId="0" fontId="20" fillId="0" borderId="0" xfId="0" applyFont="1"/>
    <xf numFmtId="182" fontId="0" fillId="0" borderId="12" xfId="0" applyNumberFormat="1" applyBorder="1"/>
    <xf numFmtId="183" fontId="0" fillId="0" borderId="12" xfId="0" applyNumberFormat="1" applyBorder="1"/>
    <xf numFmtId="182" fontId="0" fillId="0" borderId="19" xfId="0" applyNumberFormat="1" applyBorder="1"/>
    <xf numFmtId="182" fontId="0" fillId="0" borderId="27" xfId="0" applyNumberFormat="1" applyBorder="1"/>
    <xf numFmtId="183" fontId="0" fillId="0" borderId="27" xfId="0" applyNumberFormat="1" applyBorder="1"/>
    <xf numFmtId="182" fontId="0" fillId="0" borderId="0" xfId="0" applyNumberFormat="1"/>
    <xf numFmtId="183" fontId="0" fillId="0" borderId="0" xfId="0" applyNumberFormat="1"/>
    <xf numFmtId="179" fontId="15" fillId="0" borderId="15" xfId="0" applyNumberFormat="1" applyFont="1" applyBorder="1"/>
    <xf numFmtId="179" fontId="15" fillId="0" borderId="26" xfId="0" applyNumberFormat="1" applyFont="1" applyBorder="1"/>
    <xf numFmtId="179" fontId="0" fillId="0" borderId="29" xfId="0" applyNumberFormat="1" applyBorder="1"/>
    <xf numFmtId="179" fontId="0" fillId="0" borderId="32" xfId="0" applyNumberFormat="1" applyBorder="1"/>
    <xf numFmtId="179" fontId="15" fillId="0" borderId="19" xfId="0" applyNumberFormat="1" applyFont="1" applyBorder="1" applyAlignment="1">
      <alignment horizontal="right"/>
    </xf>
    <xf numFmtId="179" fontId="15" fillId="0" borderId="19" xfId="0" applyNumberFormat="1" applyFont="1" applyBorder="1"/>
    <xf numFmtId="179" fontId="15" fillId="3" borderId="23" xfId="0" applyNumberFormat="1" applyFont="1" applyFill="1" applyBorder="1" applyAlignment="1">
      <alignment horizontal="right"/>
    </xf>
    <xf numFmtId="179" fontId="15" fillId="3" borderId="23" xfId="0" applyNumberFormat="1" applyFont="1" applyFill="1" applyBorder="1"/>
    <xf numFmtId="179" fontId="17" fillId="0" borderId="20" xfId="0" applyNumberFormat="1" applyFont="1" applyBorder="1" applyAlignment="1">
      <alignment horizontal="center"/>
    </xf>
    <xf numFmtId="179" fontId="15" fillId="0" borderId="20" xfId="0" applyNumberFormat="1" applyFont="1" applyBorder="1"/>
    <xf numFmtId="179" fontId="15" fillId="0" borderId="24" xfId="0" applyNumberFormat="1" applyFont="1" applyBorder="1" applyAlignment="1">
      <alignment horizontal="right"/>
    </xf>
    <xf numFmtId="179" fontId="15" fillId="0" borderId="21" xfId="0" applyNumberFormat="1" applyFont="1" applyBorder="1" applyAlignment="1">
      <alignment horizontal="right"/>
    </xf>
    <xf numFmtId="179" fontId="15" fillId="0" borderId="28" xfId="0" applyNumberFormat="1" applyFont="1" applyBorder="1" applyAlignment="1">
      <alignment horizontal="right"/>
    </xf>
    <xf numFmtId="179" fontId="0" fillId="0" borderId="13" xfId="0" applyNumberFormat="1" applyBorder="1"/>
    <xf numFmtId="179" fontId="0" fillId="0" borderId="20" xfId="0" applyNumberFormat="1" applyBorder="1"/>
    <xf numFmtId="179" fontId="0" fillId="0" borderId="16" xfId="0" applyNumberFormat="1" applyBorder="1"/>
    <xf numFmtId="179" fontId="0" fillId="0" borderId="33" xfId="0" applyNumberFormat="1" applyBorder="1"/>
    <xf numFmtId="179" fontId="15" fillId="0" borderId="37" xfId="0" applyNumberFormat="1" applyFont="1" applyBorder="1"/>
    <xf numFmtId="179" fontId="15" fillId="0" borderId="30" xfId="0" applyNumberFormat="1" applyFont="1" applyBorder="1"/>
    <xf numFmtId="179" fontId="15" fillId="0" borderId="0" xfId="0" applyNumberFormat="1" applyFont="1" applyAlignment="1">
      <alignment horizontal="right"/>
    </xf>
    <xf numFmtId="179" fontId="15" fillId="0" borderId="0" xfId="0" applyNumberFormat="1" applyFont="1"/>
    <xf numFmtId="179" fontId="0" fillId="0" borderId="27" xfId="0" applyNumberFormat="1" applyBorder="1"/>
    <xf numFmtId="179" fontId="15" fillId="0" borderId="17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B257"/>
  <sheetViews>
    <sheetView tabSelected="1" workbookViewId="0">
      <pane ySplit="3" topLeftCell="A4" activePane="bottomLeft" state="frozen"/>
      <selection/>
      <selection pane="bottomLeft" activeCell="Z9" sqref="Z9"/>
    </sheetView>
  </sheetViews>
  <sheetFormatPr defaultColWidth="9" defaultRowHeight="14.25"/>
  <cols>
    <col min="1" max="1" width="2.5" customWidth="1"/>
    <col min="2" max="2" width="6.375" customWidth="1"/>
    <col min="3" max="3" width="40.625" customWidth="1"/>
    <col min="4" max="4" width="11" style="73" customWidth="1"/>
    <col min="5" max="5" width="10.25" style="74" customWidth="1"/>
    <col min="6" max="6" width="10.375" style="75" customWidth="1"/>
    <col min="7" max="7" width="9.25" style="75" hidden="1" customWidth="1"/>
    <col min="8" max="8" width="16.25" style="75" hidden="1" customWidth="1"/>
    <col min="9" max="9" width="16" style="75" hidden="1" customWidth="1"/>
    <col min="10" max="10" width="18.25" style="75" hidden="1" customWidth="1"/>
    <col min="11" max="11" width="10.75" style="75" hidden="1" customWidth="1"/>
    <col min="12" max="12" width="12" style="75" hidden="1" customWidth="1"/>
    <col min="13" max="13" width="17.375" hidden="1" customWidth="1"/>
    <col min="14" max="14" width="22.25" hidden="1" customWidth="1"/>
    <col min="15" max="15" width="28.125" hidden="1" customWidth="1"/>
    <col min="16" max="16" width="38.25" hidden="1" customWidth="1"/>
    <col min="17" max="17" width="45" style="76" hidden="1" customWidth="1"/>
    <col min="18" max="18" width="56.75" hidden="1" customWidth="1"/>
    <col min="19" max="19" width="38.25" hidden="1" customWidth="1"/>
    <col min="20" max="20" width="0.125" hidden="1" customWidth="1"/>
    <col min="21" max="21" width="44" hidden="1" customWidth="1"/>
    <col min="22" max="22" width="30.25" hidden="1" customWidth="1"/>
    <col min="23" max="23" width="8.375" customWidth="1"/>
  </cols>
  <sheetData>
    <row r="2" ht="18" spans="3:20">
      <c r="C2" s="77" t="s">
        <v>0</v>
      </c>
      <c r="D2" s="78"/>
      <c r="H2" s="79" t="s">
        <v>1</v>
      </c>
      <c r="I2" s="79"/>
      <c r="J2" s="79"/>
      <c r="L2" t="s">
        <v>2</v>
      </c>
      <c r="P2" s="131" t="s">
        <v>3</v>
      </c>
      <c r="Q2" s="152"/>
      <c r="R2" s="131"/>
      <c r="T2" t="s">
        <v>4</v>
      </c>
    </row>
    <row r="3" s="72" customFormat="1" ht="15" spans="1:22">
      <c r="A3" s="80"/>
      <c r="B3" s="81" t="s">
        <v>5</v>
      </c>
      <c r="C3" s="82" t="s">
        <v>6</v>
      </c>
      <c r="D3" s="83" t="s">
        <v>7</v>
      </c>
      <c r="E3" s="84" t="s">
        <v>8</v>
      </c>
      <c r="F3" s="85" t="s">
        <v>9</v>
      </c>
      <c r="G3" s="76"/>
      <c r="H3" s="86" t="s">
        <v>7</v>
      </c>
      <c r="I3" s="132" t="s">
        <v>10</v>
      </c>
      <c r="J3" s="133" t="s">
        <v>11</v>
      </c>
      <c r="K3" s="76"/>
      <c r="L3" s="134" t="s">
        <v>7</v>
      </c>
      <c r="M3" s="135" t="s">
        <v>10</v>
      </c>
      <c r="N3" s="136" t="s">
        <v>11</v>
      </c>
      <c r="P3" s="137" t="s">
        <v>7</v>
      </c>
      <c r="Q3" s="136" t="s">
        <v>10</v>
      </c>
      <c r="R3" s="153" t="s">
        <v>11</v>
      </c>
      <c r="T3" s="137" t="s">
        <v>7</v>
      </c>
      <c r="U3" s="136" t="s">
        <v>10</v>
      </c>
      <c r="V3" s="153" t="s">
        <v>11</v>
      </c>
    </row>
    <row r="4" ht="17.25" spans="1:22">
      <c r="A4" s="87"/>
      <c r="B4" s="88">
        <v>120</v>
      </c>
      <c r="C4" s="89" t="s">
        <v>12</v>
      </c>
      <c r="D4" s="90">
        <v>1800</v>
      </c>
      <c r="E4" s="91" t="s">
        <v>13</v>
      </c>
      <c r="F4" s="92">
        <v>44995</v>
      </c>
      <c r="G4" s="93"/>
      <c r="H4" s="94">
        <f t="shared" ref="H4:H22" si="0">SUM(T4)</f>
        <v>1800</v>
      </c>
      <c r="I4" s="138">
        <f>SUM(U4,0)</f>
        <v>2000</v>
      </c>
      <c r="J4" s="139">
        <f>SUM(V4,0)</f>
        <v>1640</v>
      </c>
      <c r="K4" s="98"/>
      <c r="L4" s="94">
        <f>SUM(T4*1.08)</f>
        <v>1944</v>
      </c>
      <c r="M4" s="138">
        <f>SUM(U4*1.08)</f>
        <v>2160</v>
      </c>
      <c r="N4" s="140">
        <f>SUM(V4*1.08)</f>
        <v>1771.2</v>
      </c>
      <c r="P4" s="141">
        <v>1890</v>
      </c>
      <c r="Q4" s="154">
        <v>2100</v>
      </c>
      <c r="R4" s="154">
        <v>1722</v>
      </c>
      <c r="S4" s="155"/>
      <c r="T4" s="156">
        <f>SUM(P4/1.05)</f>
        <v>1800</v>
      </c>
      <c r="U4" s="141">
        <f>SUM(Q4/1.05)</f>
        <v>2000</v>
      </c>
      <c r="V4" s="157">
        <f>SUM(R4/1.05)</f>
        <v>1640</v>
      </c>
    </row>
    <row r="5" ht="17.25" spans="1:22">
      <c r="A5" s="87"/>
      <c r="B5" s="88">
        <v>121</v>
      </c>
      <c r="C5" s="95" t="s">
        <v>14</v>
      </c>
      <c r="D5" s="96">
        <v>1437</v>
      </c>
      <c r="E5" s="97" t="s">
        <v>13</v>
      </c>
      <c r="F5" s="92">
        <v>44770</v>
      </c>
      <c r="G5" s="98"/>
      <c r="H5" s="99">
        <v>1437</v>
      </c>
      <c r="I5" s="138">
        <f t="shared" ref="I5:I27" si="1">SUM(U5,0)</f>
        <v>1600</v>
      </c>
      <c r="J5" s="142">
        <f t="shared" ref="J5:J27" si="2">SUM(V5,0)</f>
        <v>1312.38095238095</v>
      </c>
      <c r="K5" s="98"/>
      <c r="L5" s="99">
        <f t="shared" ref="L5:L56" si="3">SUM(T5*1.08)</f>
        <v>1551.96</v>
      </c>
      <c r="M5" s="143">
        <f t="shared" ref="M5:M56" si="4">SUM(U5*1.08)</f>
        <v>1728</v>
      </c>
      <c r="N5" s="142">
        <f t="shared" ref="N5:N56" si="5">SUM(V5*1.08)</f>
        <v>1417.37142857143</v>
      </c>
      <c r="P5" s="144">
        <v>1512</v>
      </c>
      <c r="Q5" s="158">
        <v>1680</v>
      </c>
      <c r="R5" s="158">
        <v>1378</v>
      </c>
      <c r="S5" s="155"/>
      <c r="T5" s="159">
        <v>1437</v>
      </c>
      <c r="U5" s="144">
        <f t="shared" ref="U5:V11" si="6">SUM(Q5/1.05)</f>
        <v>1600</v>
      </c>
      <c r="V5" s="160">
        <f t="shared" si="6"/>
        <v>1312.38095238095</v>
      </c>
    </row>
    <row r="6" ht="17.25" spans="1:22">
      <c r="A6" s="87"/>
      <c r="B6" s="88">
        <v>122</v>
      </c>
      <c r="C6" s="95" t="s">
        <v>15</v>
      </c>
      <c r="D6" s="96">
        <v>1437</v>
      </c>
      <c r="E6" s="97" t="s">
        <v>13</v>
      </c>
      <c r="F6" s="92">
        <v>44916</v>
      </c>
      <c r="G6" s="98"/>
      <c r="H6" s="99">
        <f t="shared" si="0"/>
        <v>1437</v>
      </c>
      <c r="I6" s="138">
        <f t="shared" si="1"/>
        <v>1600</v>
      </c>
      <c r="J6" s="142">
        <f t="shared" si="2"/>
        <v>1312.38095238095</v>
      </c>
      <c r="K6" s="98"/>
      <c r="L6" s="99">
        <f t="shared" si="3"/>
        <v>1551.96</v>
      </c>
      <c r="M6" s="143">
        <f t="shared" si="4"/>
        <v>1728</v>
      </c>
      <c r="N6" s="142">
        <f t="shared" si="5"/>
        <v>1417.37142857143</v>
      </c>
      <c r="P6" s="144">
        <v>1512</v>
      </c>
      <c r="Q6" s="158">
        <v>1680</v>
      </c>
      <c r="R6" s="158">
        <v>1378</v>
      </c>
      <c r="S6" s="155"/>
      <c r="T6" s="159">
        <v>1437</v>
      </c>
      <c r="U6" s="144">
        <f t="shared" si="6"/>
        <v>1600</v>
      </c>
      <c r="V6" s="160">
        <f t="shared" si="6"/>
        <v>1312.38095238095</v>
      </c>
    </row>
    <row r="7" ht="17.25" spans="1:22">
      <c r="A7" s="87" t="s">
        <v>16</v>
      </c>
      <c r="B7" s="88">
        <v>123</v>
      </c>
      <c r="C7" s="95" t="s">
        <v>17</v>
      </c>
      <c r="D7" s="96">
        <v>1437</v>
      </c>
      <c r="E7" s="97" t="s">
        <v>13</v>
      </c>
      <c r="F7" s="92">
        <v>44799</v>
      </c>
      <c r="G7" s="98"/>
      <c r="H7" s="99">
        <f t="shared" si="0"/>
        <v>1437</v>
      </c>
      <c r="I7" s="138">
        <f t="shared" si="1"/>
        <v>1600</v>
      </c>
      <c r="J7" s="142">
        <f t="shared" si="2"/>
        <v>1312.38095238095</v>
      </c>
      <c r="K7" s="98"/>
      <c r="L7" s="99">
        <f t="shared" si="3"/>
        <v>1551.96</v>
      </c>
      <c r="M7" s="143">
        <f t="shared" si="4"/>
        <v>1728</v>
      </c>
      <c r="N7" s="142">
        <f t="shared" si="5"/>
        <v>1417.37142857143</v>
      </c>
      <c r="P7" s="144">
        <v>1512</v>
      </c>
      <c r="Q7" s="158">
        <v>1680</v>
      </c>
      <c r="R7" s="158">
        <v>1378</v>
      </c>
      <c r="S7" s="155"/>
      <c r="T7" s="159">
        <v>1437</v>
      </c>
      <c r="U7" s="144">
        <f t="shared" si="6"/>
        <v>1600</v>
      </c>
      <c r="V7" s="160">
        <f t="shared" si="6"/>
        <v>1312.38095238095</v>
      </c>
    </row>
    <row r="8" ht="17.25" spans="1:22">
      <c r="A8" s="87"/>
      <c r="B8" s="100">
        <v>124</v>
      </c>
      <c r="C8" s="95" t="s">
        <v>18</v>
      </c>
      <c r="D8" s="96">
        <v>1437</v>
      </c>
      <c r="E8" s="97" t="s">
        <v>13</v>
      </c>
      <c r="F8" s="92">
        <v>44818</v>
      </c>
      <c r="G8" s="98"/>
      <c r="H8" s="99">
        <f t="shared" si="0"/>
        <v>1437</v>
      </c>
      <c r="I8" s="138">
        <f t="shared" si="1"/>
        <v>1600</v>
      </c>
      <c r="J8" s="142">
        <f t="shared" si="2"/>
        <v>1312.38095238095</v>
      </c>
      <c r="K8" s="98"/>
      <c r="L8" s="99">
        <f t="shared" si="3"/>
        <v>1551.96</v>
      </c>
      <c r="M8" s="143">
        <f t="shared" si="4"/>
        <v>1728</v>
      </c>
      <c r="N8" s="142">
        <f t="shared" si="5"/>
        <v>1417.37142857143</v>
      </c>
      <c r="P8" s="144">
        <v>1512</v>
      </c>
      <c r="Q8" s="158">
        <v>1680</v>
      </c>
      <c r="R8" s="158">
        <v>1378</v>
      </c>
      <c r="S8" s="155"/>
      <c r="T8" s="159">
        <v>1437</v>
      </c>
      <c r="U8" s="144">
        <f t="shared" si="6"/>
        <v>1600</v>
      </c>
      <c r="V8" s="160">
        <f t="shared" si="6"/>
        <v>1312.38095238095</v>
      </c>
    </row>
    <row r="9" ht="17.25" spans="1:22">
      <c r="A9" s="87"/>
      <c r="B9" s="87">
        <v>102</v>
      </c>
      <c r="C9" s="89" t="s">
        <v>19</v>
      </c>
      <c r="D9" s="96">
        <v>1700</v>
      </c>
      <c r="E9" s="101" t="s">
        <v>13</v>
      </c>
      <c r="F9" s="92">
        <v>44755</v>
      </c>
      <c r="G9" s="98"/>
      <c r="H9" s="99">
        <f t="shared" si="0"/>
        <v>1700</v>
      </c>
      <c r="I9" s="138">
        <f t="shared" si="1"/>
        <v>1800</v>
      </c>
      <c r="J9" s="142">
        <f t="shared" si="2"/>
        <v>1600</v>
      </c>
      <c r="K9" s="98"/>
      <c r="L9" s="99">
        <f t="shared" si="3"/>
        <v>1836</v>
      </c>
      <c r="M9" s="143">
        <f t="shared" si="4"/>
        <v>1944</v>
      </c>
      <c r="N9" s="142">
        <f t="shared" si="5"/>
        <v>1728</v>
      </c>
      <c r="P9" s="144">
        <v>1785</v>
      </c>
      <c r="Q9" s="154">
        <v>1890</v>
      </c>
      <c r="R9" s="154">
        <v>1680</v>
      </c>
      <c r="S9" s="155"/>
      <c r="T9" s="159">
        <f>SUM(P9/1.05)</f>
        <v>1700</v>
      </c>
      <c r="U9" s="144">
        <f t="shared" si="6"/>
        <v>1800</v>
      </c>
      <c r="V9" s="160">
        <f t="shared" si="6"/>
        <v>1600</v>
      </c>
    </row>
    <row r="10" ht="17.25" spans="1:22">
      <c r="A10" s="87"/>
      <c r="B10" s="87">
        <v>103</v>
      </c>
      <c r="C10" s="102" t="s">
        <v>20</v>
      </c>
      <c r="D10" s="96">
        <v>1900</v>
      </c>
      <c r="E10" s="97" t="s">
        <v>21</v>
      </c>
      <c r="F10" s="92">
        <v>45108</v>
      </c>
      <c r="G10" s="98"/>
      <c r="H10" s="99">
        <f t="shared" si="0"/>
        <v>1900</v>
      </c>
      <c r="I10" s="138">
        <f t="shared" si="1"/>
        <v>2100</v>
      </c>
      <c r="J10" s="142">
        <f t="shared" si="2"/>
        <v>1700</v>
      </c>
      <c r="K10" s="98"/>
      <c r="L10" s="99">
        <f t="shared" si="3"/>
        <v>2052</v>
      </c>
      <c r="M10" s="143">
        <f t="shared" si="4"/>
        <v>2268</v>
      </c>
      <c r="N10" s="142">
        <f t="shared" si="5"/>
        <v>1836</v>
      </c>
      <c r="P10" s="144">
        <v>1995</v>
      </c>
      <c r="Q10" s="158">
        <v>2205</v>
      </c>
      <c r="R10" s="154">
        <v>1785</v>
      </c>
      <c r="S10" s="155"/>
      <c r="T10" s="159">
        <f>SUM(P10/1.05)</f>
        <v>1900</v>
      </c>
      <c r="U10" s="144">
        <f t="shared" si="6"/>
        <v>2100</v>
      </c>
      <c r="V10" s="160">
        <f t="shared" si="6"/>
        <v>1700</v>
      </c>
    </row>
    <row r="11" ht="17.25" spans="1:22">
      <c r="A11" s="87" t="s">
        <v>22</v>
      </c>
      <c r="B11" s="87">
        <v>104</v>
      </c>
      <c r="C11" s="102" t="s">
        <v>23</v>
      </c>
      <c r="D11" s="96">
        <v>1400</v>
      </c>
      <c r="E11" s="101" t="s">
        <v>13</v>
      </c>
      <c r="F11" s="103">
        <v>39629</v>
      </c>
      <c r="G11" s="98"/>
      <c r="H11" s="99">
        <f t="shared" si="0"/>
        <v>1400</v>
      </c>
      <c r="I11" s="138">
        <f t="shared" si="1"/>
        <v>1600</v>
      </c>
      <c r="J11" s="142">
        <f t="shared" si="2"/>
        <v>1200</v>
      </c>
      <c r="K11" s="98"/>
      <c r="L11" s="99">
        <f t="shared" si="3"/>
        <v>1512</v>
      </c>
      <c r="M11" s="143">
        <f t="shared" si="4"/>
        <v>1728</v>
      </c>
      <c r="N11" s="142">
        <f t="shared" si="5"/>
        <v>1296</v>
      </c>
      <c r="P11" s="144">
        <v>1470</v>
      </c>
      <c r="Q11" s="158">
        <v>1680</v>
      </c>
      <c r="R11" s="154">
        <v>1260</v>
      </c>
      <c r="S11" s="155"/>
      <c r="T11" s="159">
        <f>SUM(P11/1.05)</f>
        <v>1400</v>
      </c>
      <c r="U11" s="144">
        <f t="shared" si="6"/>
        <v>1600</v>
      </c>
      <c r="V11" s="160">
        <f t="shared" si="6"/>
        <v>1200</v>
      </c>
    </row>
    <row r="12" ht="17.25" spans="1:22">
      <c r="A12" s="87"/>
      <c r="B12" s="87">
        <v>105</v>
      </c>
      <c r="C12" s="102" t="s">
        <v>24</v>
      </c>
      <c r="D12" s="96">
        <v>2610</v>
      </c>
      <c r="E12" s="104" t="s">
        <v>25</v>
      </c>
      <c r="F12" s="103">
        <v>44958</v>
      </c>
      <c r="G12" s="98"/>
      <c r="H12" s="99">
        <f t="shared" si="0"/>
        <v>2610</v>
      </c>
      <c r="I12" s="138">
        <f t="shared" si="1"/>
        <v>2900</v>
      </c>
      <c r="J12" s="142">
        <f t="shared" si="2"/>
        <v>2465</v>
      </c>
      <c r="K12" s="98"/>
      <c r="L12" s="99">
        <f t="shared" si="3"/>
        <v>2818.8</v>
      </c>
      <c r="M12" s="143">
        <f t="shared" si="4"/>
        <v>3132</v>
      </c>
      <c r="N12" s="142">
        <f t="shared" si="5"/>
        <v>2662.2</v>
      </c>
      <c r="P12" s="144">
        <v>2363</v>
      </c>
      <c r="Q12" s="158">
        <v>2625</v>
      </c>
      <c r="R12" s="158">
        <v>2232</v>
      </c>
      <c r="S12" s="155"/>
      <c r="T12" s="159">
        <v>2610</v>
      </c>
      <c r="U12" s="144">
        <v>2900</v>
      </c>
      <c r="V12" s="160">
        <v>2465</v>
      </c>
    </row>
    <row r="13" ht="17.25" spans="1:22">
      <c r="A13" s="87"/>
      <c r="B13" s="87">
        <v>106</v>
      </c>
      <c r="C13" s="102" t="s">
        <v>26</v>
      </c>
      <c r="D13" s="96">
        <v>630</v>
      </c>
      <c r="E13" s="97" t="s">
        <v>27</v>
      </c>
      <c r="F13" s="105" t="s">
        <v>28</v>
      </c>
      <c r="G13" s="98"/>
      <c r="H13" s="99">
        <f t="shared" si="0"/>
        <v>630</v>
      </c>
      <c r="I13" s="138">
        <f t="shared" si="1"/>
        <v>700</v>
      </c>
      <c r="J13" s="142">
        <f t="shared" si="2"/>
        <v>595</v>
      </c>
      <c r="K13" s="98"/>
      <c r="L13" s="99">
        <f t="shared" si="3"/>
        <v>680.4</v>
      </c>
      <c r="M13" s="143">
        <f t="shared" si="4"/>
        <v>756</v>
      </c>
      <c r="N13" s="142">
        <f t="shared" si="5"/>
        <v>642.6</v>
      </c>
      <c r="P13" s="144">
        <v>661</v>
      </c>
      <c r="Q13" s="158">
        <v>735</v>
      </c>
      <c r="R13" s="158">
        <v>624</v>
      </c>
      <c r="S13" s="155"/>
      <c r="T13" s="159">
        <v>630</v>
      </c>
      <c r="U13" s="144">
        <v>700</v>
      </c>
      <c r="V13" s="160">
        <v>595</v>
      </c>
    </row>
    <row r="14" ht="17.25" spans="1:22">
      <c r="A14" s="87"/>
      <c r="B14" s="106">
        <v>108</v>
      </c>
      <c r="C14" s="107" t="s">
        <v>29</v>
      </c>
      <c r="D14" s="96">
        <v>4952</v>
      </c>
      <c r="E14" s="104" t="s">
        <v>25</v>
      </c>
      <c r="F14" s="103">
        <v>39716</v>
      </c>
      <c r="G14" s="98"/>
      <c r="H14" s="99">
        <f t="shared" si="0"/>
        <v>4952.38095238095</v>
      </c>
      <c r="I14" s="138">
        <f t="shared" si="1"/>
        <v>5239</v>
      </c>
      <c r="J14" s="142">
        <f t="shared" si="2"/>
        <v>4700</v>
      </c>
      <c r="K14" s="98"/>
      <c r="L14" s="99">
        <f t="shared" si="3"/>
        <v>5348.57142857143</v>
      </c>
      <c r="M14" s="143">
        <f t="shared" si="4"/>
        <v>5658.12</v>
      </c>
      <c r="N14" s="142">
        <f t="shared" si="5"/>
        <v>5076</v>
      </c>
      <c r="P14" s="144">
        <v>5200</v>
      </c>
      <c r="Q14" s="161">
        <v>5500.95</v>
      </c>
      <c r="R14" s="161">
        <v>4935</v>
      </c>
      <c r="S14" s="155"/>
      <c r="T14" s="159">
        <f>SUM(P14/1.05)</f>
        <v>4952.38095238095</v>
      </c>
      <c r="U14" s="144">
        <f>SUM(Q14/1.05)</f>
        <v>5239</v>
      </c>
      <c r="V14" s="160">
        <f>SUM(R14/1.05)</f>
        <v>4700</v>
      </c>
    </row>
    <row r="15" ht="17.25" spans="1:22">
      <c r="A15" s="87"/>
      <c r="B15" s="108">
        <v>109</v>
      </c>
      <c r="C15" s="102" t="s">
        <v>30</v>
      </c>
      <c r="D15" s="96">
        <v>3420</v>
      </c>
      <c r="E15" s="97" t="s">
        <v>25</v>
      </c>
      <c r="F15" s="92">
        <v>45148</v>
      </c>
      <c r="G15" s="98"/>
      <c r="H15" s="99">
        <f t="shared" si="0"/>
        <v>3420</v>
      </c>
      <c r="I15" s="138">
        <f t="shared" si="1"/>
        <v>3800</v>
      </c>
      <c r="J15" s="142">
        <f t="shared" si="2"/>
        <v>3230</v>
      </c>
      <c r="K15" s="98"/>
      <c r="L15" s="99">
        <f t="shared" si="3"/>
        <v>3693.6</v>
      </c>
      <c r="M15" s="143">
        <f t="shared" si="4"/>
        <v>4104</v>
      </c>
      <c r="N15" s="142">
        <f t="shared" si="5"/>
        <v>3488.4</v>
      </c>
      <c r="P15" s="144">
        <v>3969</v>
      </c>
      <c r="Q15" s="158">
        <v>4410</v>
      </c>
      <c r="R15" s="158">
        <v>3749</v>
      </c>
      <c r="S15" s="155"/>
      <c r="T15" s="159">
        <v>3420</v>
      </c>
      <c r="U15" s="144">
        <v>3800</v>
      </c>
      <c r="V15" s="160">
        <v>3230</v>
      </c>
    </row>
    <row r="16" ht="17.25" spans="1:22">
      <c r="A16" s="87" t="s">
        <v>31</v>
      </c>
      <c r="B16" s="108">
        <v>110</v>
      </c>
      <c r="C16" s="102" t="s">
        <v>32</v>
      </c>
      <c r="D16" s="96">
        <v>4320</v>
      </c>
      <c r="E16" s="97" t="s">
        <v>25</v>
      </c>
      <c r="F16" s="92">
        <v>44986</v>
      </c>
      <c r="G16" s="98"/>
      <c r="H16" s="99">
        <f t="shared" si="0"/>
        <v>4320</v>
      </c>
      <c r="I16" s="138">
        <f t="shared" si="1"/>
        <v>4800</v>
      </c>
      <c r="J16" s="142">
        <f t="shared" si="2"/>
        <v>4080</v>
      </c>
      <c r="K16" s="98"/>
      <c r="L16" s="99">
        <f t="shared" si="3"/>
        <v>4665.6</v>
      </c>
      <c r="M16" s="143">
        <f t="shared" si="4"/>
        <v>5184</v>
      </c>
      <c r="N16" s="142">
        <f t="shared" si="5"/>
        <v>4406.4</v>
      </c>
      <c r="P16" s="144">
        <v>4347</v>
      </c>
      <c r="Q16" s="158">
        <v>4830</v>
      </c>
      <c r="R16" s="158">
        <v>4105</v>
      </c>
      <c r="S16" s="155"/>
      <c r="T16" s="159">
        <v>4320</v>
      </c>
      <c r="U16" s="144">
        <v>4800</v>
      </c>
      <c r="V16" s="160">
        <v>4080</v>
      </c>
    </row>
    <row r="17" ht="17.25" spans="1:22">
      <c r="A17" s="87"/>
      <c r="B17" s="108">
        <v>111</v>
      </c>
      <c r="C17" s="107" t="s">
        <v>33</v>
      </c>
      <c r="D17" s="96">
        <v>3960</v>
      </c>
      <c r="E17" s="104" t="s">
        <v>25</v>
      </c>
      <c r="F17" s="109">
        <v>44022</v>
      </c>
      <c r="G17" s="110"/>
      <c r="H17" s="99">
        <f t="shared" si="0"/>
        <v>3960</v>
      </c>
      <c r="I17" s="138">
        <f t="shared" si="1"/>
        <v>4400</v>
      </c>
      <c r="J17" s="142">
        <f t="shared" si="2"/>
        <v>3740</v>
      </c>
      <c r="K17" s="98"/>
      <c r="L17" s="99">
        <f t="shared" si="3"/>
        <v>4276.8</v>
      </c>
      <c r="M17" s="143">
        <f t="shared" si="4"/>
        <v>4752</v>
      </c>
      <c r="N17" s="142">
        <f t="shared" si="5"/>
        <v>4039.2</v>
      </c>
      <c r="P17" s="144">
        <v>3780</v>
      </c>
      <c r="Q17" s="158">
        <v>4200</v>
      </c>
      <c r="R17" s="158">
        <v>3570</v>
      </c>
      <c r="S17" s="155"/>
      <c r="T17" s="159">
        <v>3960</v>
      </c>
      <c r="U17" s="144">
        <v>4400</v>
      </c>
      <c r="V17" s="160">
        <v>3740</v>
      </c>
    </row>
    <row r="18" ht="17.25" spans="1:22">
      <c r="A18" s="87"/>
      <c r="B18" s="108">
        <v>112</v>
      </c>
      <c r="C18" s="95" t="s">
        <v>34</v>
      </c>
      <c r="D18" s="96">
        <v>600</v>
      </c>
      <c r="E18" s="111" t="s">
        <v>13</v>
      </c>
      <c r="F18" s="109">
        <v>42461</v>
      </c>
      <c r="G18" s="110"/>
      <c r="H18" s="99">
        <f t="shared" si="0"/>
        <v>600</v>
      </c>
      <c r="I18" s="138">
        <f t="shared" si="1"/>
        <v>1000</v>
      </c>
      <c r="J18" s="142">
        <f t="shared" si="2"/>
        <v>500</v>
      </c>
      <c r="K18" s="98"/>
      <c r="L18" s="99">
        <f t="shared" si="3"/>
        <v>648</v>
      </c>
      <c r="M18" s="143">
        <f t="shared" si="4"/>
        <v>1080</v>
      </c>
      <c r="N18" s="142">
        <f t="shared" si="5"/>
        <v>540</v>
      </c>
      <c r="P18" s="144">
        <v>630</v>
      </c>
      <c r="Q18" s="158">
        <v>1050</v>
      </c>
      <c r="R18" s="158">
        <v>525</v>
      </c>
      <c r="S18" s="155"/>
      <c r="T18" s="159">
        <v>600</v>
      </c>
      <c r="U18" s="144">
        <v>1000</v>
      </c>
      <c r="V18" s="160">
        <v>500</v>
      </c>
    </row>
    <row r="19" ht="17.25" spans="1:22">
      <c r="A19" s="87"/>
      <c r="B19" s="108">
        <v>114</v>
      </c>
      <c r="C19" s="102" t="s">
        <v>35</v>
      </c>
      <c r="D19" s="96">
        <v>755</v>
      </c>
      <c r="E19" s="111" t="s">
        <v>13</v>
      </c>
      <c r="F19" s="103">
        <v>38113</v>
      </c>
      <c r="G19" s="98"/>
      <c r="H19" s="99">
        <f t="shared" si="0"/>
        <v>755</v>
      </c>
      <c r="I19" s="138">
        <f t="shared" si="1"/>
        <v>952</v>
      </c>
      <c r="J19" s="142">
        <v>667</v>
      </c>
      <c r="K19" s="98"/>
      <c r="L19" s="99">
        <f t="shared" si="3"/>
        <v>815.4</v>
      </c>
      <c r="M19" s="143">
        <f t="shared" si="4"/>
        <v>1028.16</v>
      </c>
      <c r="N19" s="142">
        <f t="shared" si="5"/>
        <v>720</v>
      </c>
      <c r="P19" s="144">
        <v>800</v>
      </c>
      <c r="Q19" s="158">
        <v>999.6</v>
      </c>
      <c r="R19" s="158">
        <v>700</v>
      </c>
      <c r="S19" s="155"/>
      <c r="T19" s="159">
        <v>755</v>
      </c>
      <c r="U19" s="144">
        <f>SUM(Q19/1.05)</f>
        <v>952</v>
      </c>
      <c r="V19" s="160">
        <f>SUM(R19/1.05)</f>
        <v>666.666666666667</v>
      </c>
    </row>
    <row r="20" ht="17.25" spans="1:22">
      <c r="A20" s="87"/>
      <c r="B20" s="87">
        <v>115</v>
      </c>
      <c r="C20" s="112" t="s">
        <v>36</v>
      </c>
      <c r="D20" s="96">
        <v>2160</v>
      </c>
      <c r="E20" s="97" t="s">
        <v>21</v>
      </c>
      <c r="F20" s="103">
        <v>44621</v>
      </c>
      <c r="G20" s="98"/>
      <c r="H20" s="99">
        <f t="shared" si="0"/>
        <v>2160</v>
      </c>
      <c r="I20" s="138">
        <f t="shared" si="1"/>
        <v>2400</v>
      </c>
      <c r="J20" s="142">
        <f t="shared" si="2"/>
        <v>2040</v>
      </c>
      <c r="K20" s="98"/>
      <c r="L20" s="99">
        <f t="shared" si="3"/>
        <v>2332.8</v>
      </c>
      <c r="M20" s="143">
        <f t="shared" si="4"/>
        <v>2592</v>
      </c>
      <c r="N20" s="142">
        <f t="shared" si="5"/>
        <v>2203.2</v>
      </c>
      <c r="P20" s="144">
        <v>2268</v>
      </c>
      <c r="Q20" s="154">
        <v>2520</v>
      </c>
      <c r="R20" s="162">
        <v>2142</v>
      </c>
      <c r="S20" s="155"/>
      <c r="T20" s="159">
        <f>SUM(P20/1.05)</f>
        <v>2160</v>
      </c>
      <c r="U20" s="144">
        <f>SUM(Q20/1.05)</f>
        <v>2400</v>
      </c>
      <c r="V20" s="160">
        <v>2040</v>
      </c>
    </row>
    <row r="21" ht="17.25" spans="1:22">
      <c r="A21" s="87" t="s">
        <v>37</v>
      </c>
      <c r="B21" s="87">
        <v>116</v>
      </c>
      <c r="C21" s="89" t="s">
        <v>38</v>
      </c>
      <c r="D21" s="96">
        <v>1000</v>
      </c>
      <c r="E21" s="101" t="s">
        <v>13</v>
      </c>
      <c r="F21" s="103">
        <v>41720</v>
      </c>
      <c r="G21" s="98"/>
      <c r="H21" s="99">
        <f t="shared" si="0"/>
        <v>1000</v>
      </c>
      <c r="I21" s="138">
        <f t="shared" si="1"/>
        <v>1238.09523809524</v>
      </c>
      <c r="J21" s="142">
        <f t="shared" si="2"/>
        <v>857.142857142857</v>
      </c>
      <c r="K21" s="98"/>
      <c r="L21" s="99">
        <f t="shared" si="3"/>
        <v>1080</v>
      </c>
      <c r="M21" s="143">
        <f t="shared" si="4"/>
        <v>1337.14285714286</v>
      </c>
      <c r="N21" s="142">
        <f t="shared" si="5"/>
        <v>925.714285714286</v>
      </c>
      <c r="P21" s="144">
        <v>1050</v>
      </c>
      <c r="Q21" s="154">
        <v>1300</v>
      </c>
      <c r="R21" s="162">
        <v>900</v>
      </c>
      <c r="S21" s="155"/>
      <c r="T21" s="159">
        <f>SUM(P21/1.05)</f>
        <v>1000</v>
      </c>
      <c r="U21" s="144">
        <f>SUM(Q21/1.05)</f>
        <v>1238.09523809524</v>
      </c>
      <c r="V21" s="160">
        <f>SUM(R21/1.05)</f>
        <v>857.142857142857</v>
      </c>
    </row>
    <row r="22" ht="17.25" spans="1:22">
      <c r="A22" s="87"/>
      <c r="B22" s="87">
        <v>118</v>
      </c>
      <c r="C22" s="89" t="s">
        <v>39</v>
      </c>
      <c r="D22" s="96">
        <v>1155</v>
      </c>
      <c r="E22" s="111" t="s">
        <v>13</v>
      </c>
      <c r="F22" s="109">
        <v>42475</v>
      </c>
      <c r="G22" s="110"/>
      <c r="H22" s="99">
        <f t="shared" si="0"/>
        <v>1155</v>
      </c>
      <c r="I22" s="138">
        <f t="shared" si="1"/>
        <v>1800</v>
      </c>
      <c r="J22" s="142">
        <f t="shared" si="2"/>
        <v>1000</v>
      </c>
      <c r="K22" s="98"/>
      <c r="L22" s="99">
        <f t="shared" si="3"/>
        <v>1247.4</v>
      </c>
      <c r="M22" s="143">
        <f t="shared" si="4"/>
        <v>1944</v>
      </c>
      <c r="N22" s="142">
        <f t="shared" si="5"/>
        <v>1080</v>
      </c>
      <c r="P22" s="144">
        <v>1215.9</v>
      </c>
      <c r="Q22" s="154">
        <v>1890</v>
      </c>
      <c r="R22" s="162">
        <v>1050</v>
      </c>
      <c r="S22" s="155"/>
      <c r="T22" s="159">
        <v>1155</v>
      </c>
      <c r="U22" s="144">
        <f t="shared" ref="U22:U38" si="7">SUM(Q22/1.05)</f>
        <v>1800</v>
      </c>
      <c r="V22" s="160">
        <f>SUM(R22/1.05)</f>
        <v>1000</v>
      </c>
    </row>
    <row r="23" ht="17.25" spans="1:22">
      <c r="A23" s="87"/>
      <c r="B23" s="87">
        <v>125</v>
      </c>
      <c r="C23" s="102" t="s">
        <v>40</v>
      </c>
      <c r="D23" s="96">
        <v>1350</v>
      </c>
      <c r="E23" s="111" t="s">
        <v>21</v>
      </c>
      <c r="F23" s="92">
        <v>44484</v>
      </c>
      <c r="G23" s="98"/>
      <c r="H23" s="99">
        <f t="shared" ref="H23:H54" si="8">SUM(T23)</f>
        <v>1350</v>
      </c>
      <c r="I23" s="138">
        <f t="shared" si="1"/>
        <v>1500</v>
      </c>
      <c r="J23" s="142">
        <f t="shared" si="2"/>
        <v>1275</v>
      </c>
      <c r="K23" s="98"/>
      <c r="L23" s="99">
        <f t="shared" si="3"/>
        <v>1458</v>
      </c>
      <c r="M23" s="143">
        <f t="shared" si="4"/>
        <v>1620</v>
      </c>
      <c r="N23" s="142">
        <f t="shared" si="5"/>
        <v>1377</v>
      </c>
      <c r="P23" s="144">
        <v>1417</v>
      </c>
      <c r="Q23" s="158">
        <v>1575</v>
      </c>
      <c r="R23" s="163">
        <v>1338</v>
      </c>
      <c r="S23" s="155"/>
      <c r="T23" s="159">
        <v>1350</v>
      </c>
      <c r="U23" s="144">
        <f t="shared" si="7"/>
        <v>1500</v>
      </c>
      <c r="V23" s="160">
        <v>1275</v>
      </c>
    </row>
    <row r="24" ht="17.25" spans="1:22">
      <c r="A24" s="87"/>
      <c r="B24" s="106">
        <v>126</v>
      </c>
      <c r="C24" s="112" t="s">
        <v>41</v>
      </c>
      <c r="D24" s="96">
        <v>1080</v>
      </c>
      <c r="E24" s="111" t="s">
        <v>42</v>
      </c>
      <c r="F24" s="103">
        <v>42926</v>
      </c>
      <c r="G24" s="98"/>
      <c r="H24" s="99">
        <f t="shared" si="8"/>
        <v>1080</v>
      </c>
      <c r="I24" s="138">
        <f t="shared" si="1"/>
        <v>1200</v>
      </c>
      <c r="J24" s="142">
        <f t="shared" si="2"/>
        <v>1020</v>
      </c>
      <c r="K24" s="98"/>
      <c r="L24" s="99">
        <f t="shared" si="3"/>
        <v>1166.4</v>
      </c>
      <c r="M24" s="143">
        <f t="shared" si="4"/>
        <v>1296</v>
      </c>
      <c r="N24" s="142">
        <f t="shared" si="5"/>
        <v>1101.6</v>
      </c>
      <c r="P24" s="144">
        <v>1134</v>
      </c>
      <c r="Q24" s="154">
        <v>1260</v>
      </c>
      <c r="R24" s="162">
        <v>1071</v>
      </c>
      <c r="S24" s="155"/>
      <c r="T24" s="159">
        <f t="shared" ref="T24:T34" si="9">SUM(P24/1.05)</f>
        <v>1080</v>
      </c>
      <c r="U24" s="144">
        <f t="shared" si="7"/>
        <v>1200</v>
      </c>
      <c r="V24" s="160">
        <f t="shared" ref="V24:V38" si="10">SUM(R24/1.05)</f>
        <v>1020</v>
      </c>
    </row>
    <row r="25" ht="17.25" spans="1:22">
      <c r="A25" s="113"/>
      <c r="B25" s="114" t="s">
        <v>43</v>
      </c>
      <c r="C25" s="89" t="s">
        <v>44</v>
      </c>
      <c r="D25" s="96">
        <v>5000</v>
      </c>
      <c r="E25" s="97" t="s">
        <v>13</v>
      </c>
      <c r="F25" s="103">
        <v>44860</v>
      </c>
      <c r="G25" s="98"/>
      <c r="H25" s="99">
        <f t="shared" si="8"/>
        <v>5000</v>
      </c>
      <c r="I25" s="138">
        <f t="shared" si="1"/>
        <v>6800</v>
      </c>
      <c r="J25" s="142">
        <f t="shared" si="2"/>
        <v>4500</v>
      </c>
      <c r="K25" s="98"/>
      <c r="L25" s="99">
        <f t="shared" si="3"/>
        <v>5400</v>
      </c>
      <c r="M25" s="143">
        <f t="shared" si="4"/>
        <v>7344</v>
      </c>
      <c r="N25" s="142">
        <f t="shared" si="5"/>
        <v>4860</v>
      </c>
      <c r="P25" s="144">
        <v>5250</v>
      </c>
      <c r="Q25" s="154">
        <v>7140</v>
      </c>
      <c r="R25" s="154">
        <v>4725</v>
      </c>
      <c r="S25" s="155"/>
      <c r="T25" s="159">
        <f t="shared" si="9"/>
        <v>5000</v>
      </c>
      <c r="U25" s="144">
        <f t="shared" si="7"/>
        <v>6800</v>
      </c>
      <c r="V25" s="160">
        <f t="shared" si="10"/>
        <v>4500</v>
      </c>
    </row>
    <row r="26" ht="17.25" spans="1:22">
      <c r="A26" s="87"/>
      <c r="B26" s="115" t="s">
        <v>45</v>
      </c>
      <c r="C26" s="89" t="s">
        <v>46</v>
      </c>
      <c r="D26" s="96">
        <v>2600</v>
      </c>
      <c r="E26" s="97" t="s">
        <v>47</v>
      </c>
      <c r="F26" s="103">
        <v>44860</v>
      </c>
      <c r="G26" s="98"/>
      <c r="H26" s="99">
        <f t="shared" si="8"/>
        <v>2600</v>
      </c>
      <c r="I26" s="138">
        <f t="shared" si="1"/>
        <v>3200</v>
      </c>
      <c r="J26" s="142">
        <f t="shared" si="2"/>
        <v>2200</v>
      </c>
      <c r="K26" s="98"/>
      <c r="L26" s="99">
        <f t="shared" si="3"/>
        <v>2808</v>
      </c>
      <c r="M26" s="143">
        <f t="shared" si="4"/>
        <v>3456</v>
      </c>
      <c r="N26" s="142">
        <f t="shared" si="5"/>
        <v>2376</v>
      </c>
      <c r="P26" s="144">
        <v>2730</v>
      </c>
      <c r="Q26" s="154">
        <v>3360</v>
      </c>
      <c r="R26" s="154">
        <v>2310</v>
      </c>
      <c r="S26" s="155"/>
      <c r="T26" s="159">
        <f t="shared" si="9"/>
        <v>2600</v>
      </c>
      <c r="U26" s="144">
        <f t="shared" si="7"/>
        <v>3200</v>
      </c>
      <c r="V26" s="160">
        <f t="shared" si="10"/>
        <v>2200</v>
      </c>
    </row>
    <row r="27" ht="18" spans="1:22">
      <c r="A27" s="116"/>
      <c r="B27" s="117">
        <v>131</v>
      </c>
      <c r="C27" s="118" t="s">
        <v>48</v>
      </c>
      <c r="D27" s="119">
        <v>1000</v>
      </c>
      <c r="E27" s="120" t="s">
        <v>13</v>
      </c>
      <c r="F27" s="121">
        <v>39689</v>
      </c>
      <c r="G27" s="98"/>
      <c r="H27" s="122">
        <f t="shared" si="8"/>
        <v>1000</v>
      </c>
      <c r="I27" s="145">
        <f t="shared" si="1"/>
        <v>1200</v>
      </c>
      <c r="J27" s="146">
        <f t="shared" si="2"/>
        <v>900</v>
      </c>
      <c r="K27" s="98"/>
      <c r="L27" s="147">
        <f t="shared" si="3"/>
        <v>1080</v>
      </c>
      <c r="M27" s="145">
        <f t="shared" si="4"/>
        <v>1296</v>
      </c>
      <c r="N27" s="146">
        <f t="shared" si="5"/>
        <v>972</v>
      </c>
      <c r="P27" s="148">
        <v>1050</v>
      </c>
      <c r="Q27" s="164">
        <v>1260</v>
      </c>
      <c r="R27" s="164">
        <v>945</v>
      </c>
      <c r="S27" s="155"/>
      <c r="T27" s="165">
        <f t="shared" si="9"/>
        <v>1000</v>
      </c>
      <c r="U27" s="151">
        <f t="shared" si="7"/>
        <v>1200</v>
      </c>
      <c r="V27" s="166">
        <f t="shared" si="10"/>
        <v>900</v>
      </c>
    </row>
    <row r="28" ht="17.25" spans="1:22">
      <c r="A28" s="87"/>
      <c r="B28" s="88">
        <v>230</v>
      </c>
      <c r="C28" s="123" t="s">
        <v>49</v>
      </c>
      <c r="D28" s="90">
        <v>1700</v>
      </c>
      <c r="E28" s="111" t="s">
        <v>13</v>
      </c>
      <c r="F28" s="92">
        <v>44847</v>
      </c>
      <c r="G28" s="93"/>
      <c r="H28" s="94">
        <f t="shared" si="8"/>
        <v>1700</v>
      </c>
      <c r="I28" s="138">
        <f t="shared" ref="I28:I55" si="11">SUM(U28)</f>
        <v>1900</v>
      </c>
      <c r="J28" s="140">
        <f t="shared" ref="J28:J52" si="12">SUM(V28)</f>
        <v>1600</v>
      </c>
      <c r="K28" s="98"/>
      <c r="L28" s="149">
        <f t="shared" si="3"/>
        <v>1836</v>
      </c>
      <c r="M28" s="138">
        <f t="shared" si="4"/>
        <v>2052</v>
      </c>
      <c r="N28" s="140">
        <f t="shared" si="5"/>
        <v>1728</v>
      </c>
      <c r="P28" s="150">
        <v>1785</v>
      </c>
      <c r="Q28" s="167">
        <v>1995</v>
      </c>
      <c r="R28" s="167">
        <v>1680</v>
      </c>
      <c r="S28" s="155"/>
      <c r="T28" s="156">
        <f t="shared" si="9"/>
        <v>1700</v>
      </c>
      <c r="U28" s="141">
        <f t="shared" si="7"/>
        <v>1900</v>
      </c>
      <c r="V28" s="157">
        <f t="shared" si="10"/>
        <v>1600</v>
      </c>
    </row>
    <row r="29" ht="17.25" spans="1:22">
      <c r="A29" s="124"/>
      <c r="B29" s="88">
        <v>231</v>
      </c>
      <c r="C29" s="123" t="s">
        <v>50</v>
      </c>
      <c r="D29" s="96">
        <v>1500</v>
      </c>
      <c r="E29" s="97" t="s">
        <v>13</v>
      </c>
      <c r="F29" s="92">
        <v>44781</v>
      </c>
      <c r="G29" s="98"/>
      <c r="H29" s="99">
        <f t="shared" si="8"/>
        <v>1500</v>
      </c>
      <c r="I29" s="143">
        <f t="shared" si="11"/>
        <v>1700</v>
      </c>
      <c r="J29" s="142">
        <f t="shared" si="12"/>
        <v>1400</v>
      </c>
      <c r="K29" s="98"/>
      <c r="L29" s="99">
        <f t="shared" si="3"/>
        <v>1620</v>
      </c>
      <c r="M29" s="143">
        <f t="shared" si="4"/>
        <v>1836</v>
      </c>
      <c r="N29" s="142">
        <f t="shared" si="5"/>
        <v>1512</v>
      </c>
      <c r="P29" s="144">
        <v>1575</v>
      </c>
      <c r="Q29" s="158">
        <v>1785</v>
      </c>
      <c r="R29" s="158">
        <v>1470</v>
      </c>
      <c r="S29" s="155"/>
      <c r="T29" s="159">
        <f t="shared" si="9"/>
        <v>1500</v>
      </c>
      <c r="U29" s="144">
        <f t="shared" si="7"/>
        <v>1700</v>
      </c>
      <c r="V29" s="160">
        <f t="shared" si="10"/>
        <v>1400</v>
      </c>
    </row>
    <row r="30" ht="17.25" spans="1:22">
      <c r="A30" s="124" t="s">
        <v>51</v>
      </c>
      <c r="B30" s="88">
        <v>232</v>
      </c>
      <c r="C30" s="123" t="s">
        <v>52</v>
      </c>
      <c r="D30" s="96">
        <v>1500</v>
      </c>
      <c r="E30" s="97" t="s">
        <v>13</v>
      </c>
      <c r="F30" s="92">
        <v>44923</v>
      </c>
      <c r="G30" s="98"/>
      <c r="H30" s="99">
        <f t="shared" si="8"/>
        <v>1500</v>
      </c>
      <c r="I30" s="143">
        <f t="shared" si="11"/>
        <v>1700</v>
      </c>
      <c r="J30" s="142">
        <f t="shared" si="12"/>
        <v>1400</v>
      </c>
      <c r="K30" s="98"/>
      <c r="L30" s="99">
        <f t="shared" si="3"/>
        <v>1620</v>
      </c>
      <c r="M30" s="143">
        <f t="shared" si="4"/>
        <v>1836</v>
      </c>
      <c r="N30" s="142">
        <f t="shared" si="5"/>
        <v>1512</v>
      </c>
      <c r="P30" s="144">
        <v>1575</v>
      </c>
      <c r="Q30" s="158">
        <v>1785</v>
      </c>
      <c r="R30" s="158">
        <v>1470</v>
      </c>
      <c r="S30" s="155"/>
      <c r="T30" s="159">
        <f t="shared" si="9"/>
        <v>1500</v>
      </c>
      <c r="U30" s="144">
        <f t="shared" si="7"/>
        <v>1700</v>
      </c>
      <c r="V30" s="160">
        <f t="shared" si="10"/>
        <v>1400</v>
      </c>
    </row>
    <row r="31" ht="17.25" spans="1:22">
      <c r="A31" s="124"/>
      <c r="B31" s="88">
        <v>233</v>
      </c>
      <c r="C31" s="123" t="s">
        <v>53</v>
      </c>
      <c r="D31" s="96">
        <v>1500</v>
      </c>
      <c r="E31" s="111" t="s">
        <v>13</v>
      </c>
      <c r="F31" s="92">
        <v>44860</v>
      </c>
      <c r="G31" s="98"/>
      <c r="H31" s="99">
        <f t="shared" si="8"/>
        <v>1500</v>
      </c>
      <c r="I31" s="143">
        <f t="shared" si="11"/>
        <v>1700</v>
      </c>
      <c r="J31" s="142">
        <f t="shared" si="12"/>
        <v>1400</v>
      </c>
      <c r="K31" s="98"/>
      <c r="L31" s="99">
        <f t="shared" si="3"/>
        <v>1620</v>
      </c>
      <c r="M31" s="143">
        <f t="shared" si="4"/>
        <v>1836</v>
      </c>
      <c r="N31" s="142">
        <f t="shared" si="5"/>
        <v>1512</v>
      </c>
      <c r="P31" s="144">
        <v>1575</v>
      </c>
      <c r="Q31" s="167">
        <v>1785</v>
      </c>
      <c r="R31" s="167">
        <v>1470</v>
      </c>
      <c r="S31" s="155"/>
      <c r="T31" s="159">
        <f t="shared" si="9"/>
        <v>1500</v>
      </c>
      <c r="U31" s="144">
        <f t="shared" si="7"/>
        <v>1700</v>
      </c>
      <c r="V31" s="160">
        <f t="shared" si="10"/>
        <v>1400</v>
      </c>
    </row>
    <row r="32" ht="17.25" spans="1:22">
      <c r="A32" s="124" t="s">
        <v>54</v>
      </c>
      <c r="B32" s="88">
        <v>234</v>
      </c>
      <c r="C32" s="123" t="s">
        <v>55</v>
      </c>
      <c r="D32" s="96">
        <v>1500</v>
      </c>
      <c r="E32" s="111" t="s">
        <v>13</v>
      </c>
      <c r="F32" s="103">
        <v>44160</v>
      </c>
      <c r="G32" s="98"/>
      <c r="H32" s="99">
        <f t="shared" si="8"/>
        <v>1500</v>
      </c>
      <c r="I32" s="143">
        <f t="shared" si="11"/>
        <v>1700</v>
      </c>
      <c r="J32" s="142">
        <f t="shared" si="12"/>
        <v>1400</v>
      </c>
      <c r="K32" s="98"/>
      <c r="L32" s="99">
        <f t="shared" si="3"/>
        <v>1620</v>
      </c>
      <c r="M32" s="143">
        <f t="shared" si="4"/>
        <v>1836</v>
      </c>
      <c r="N32" s="142">
        <f t="shared" si="5"/>
        <v>1512</v>
      </c>
      <c r="P32" s="144">
        <v>1575</v>
      </c>
      <c r="Q32" s="167">
        <v>1785</v>
      </c>
      <c r="R32" s="167">
        <v>1470</v>
      </c>
      <c r="S32" s="155"/>
      <c r="T32" s="159">
        <f t="shared" si="9"/>
        <v>1500</v>
      </c>
      <c r="U32" s="144">
        <f t="shared" si="7"/>
        <v>1700</v>
      </c>
      <c r="V32" s="160">
        <f t="shared" si="10"/>
        <v>1400</v>
      </c>
    </row>
    <row r="33" ht="17.25" spans="1:22">
      <c r="A33" s="87"/>
      <c r="B33" s="88">
        <v>235</v>
      </c>
      <c r="C33" s="102" t="s">
        <v>56</v>
      </c>
      <c r="D33" s="96">
        <v>1800</v>
      </c>
      <c r="E33" s="97" t="s">
        <v>13</v>
      </c>
      <c r="F33" s="103">
        <v>40274</v>
      </c>
      <c r="G33" s="98"/>
      <c r="H33" s="99">
        <f t="shared" si="8"/>
        <v>1800</v>
      </c>
      <c r="I33" s="143">
        <f t="shared" si="11"/>
        <v>2000</v>
      </c>
      <c r="J33" s="142">
        <f t="shared" si="12"/>
        <v>1700</v>
      </c>
      <c r="K33" s="98"/>
      <c r="L33" s="99">
        <f t="shared" si="3"/>
        <v>1944</v>
      </c>
      <c r="M33" s="143">
        <f t="shared" si="4"/>
        <v>2160</v>
      </c>
      <c r="N33" s="142">
        <f t="shared" si="5"/>
        <v>1836</v>
      </c>
      <c r="P33" s="144">
        <v>1890</v>
      </c>
      <c r="Q33" s="158">
        <v>2100</v>
      </c>
      <c r="R33" s="158">
        <v>1785</v>
      </c>
      <c r="S33" s="155"/>
      <c r="T33" s="159">
        <f t="shared" si="9"/>
        <v>1800</v>
      </c>
      <c r="U33" s="144">
        <f t="shared" si="7"/>
        <v>2000</v>
      </c>
      <c r="V33" s="160">
        <f t="shared" si="10"/>
        <v>1700</v>
      </c>
    </row>
    <row r="34" ht="17.25" spans="1:22">
      <c r="A34" s="124" t="s">
        <v>57</v>
      </c>
      <c r="B34" s="100">
        <v>236</v>
      </c>
      <c r="C34" s="102" t="s">
        <v>58</v>
      </c>
      <c r="D34" s="96">
        <v>1800</v>
      </c>
      <c r="E34" s="97" t="s">
        <v>13</v>
      </c>
      <c r="F34" s="125">
        <v>40274</v>
      </c>
      <c r="G34" s="98"/>
      <c r="H34" s="99">
        <f t="shared" si="8"/>
        <v>1800</v>
      </c>
      <c r="I34" s="143">
        <f t="shared" si="11"/>
        <v>2000</v>
      </c>
      <c r="J34" s="142">
        <f t="shared" si="12"/>
        <v>1700</v>
      </c>
      <c r="K34" s="98"/>
      <c r="L34" s="99">
        <f t="shared" si="3"/>
        <v>1944</v>
      </c>
      <c r="M34" s="143">
        <f t="shared" si="4"/>
        <v>2160</v>
      </c>
      <c r="N34" s="142">
        <f t="shared" si="5"/>
        <v>1836</v>
      </c>
      <c r="P34" s="144">
        <v>1890</v>
      </c>
      <c r="Q34" s="158">
        <v>2100</v>
      </c>
      <c r="R34" s="158">
        <v>1785</v>
      </c>
      <c r="S34" s="155"/>
      <c r="T34" s="159">
        <f t="shared" si="9"/>
        <v>1800</v>
      </c>
      <c r="U34" s="144">
        <f t="shared" si="7"/>
        <v>2000</v>
      </c>
      <c r="V34" s="160">
        <f t="shared" si="10"/>
        <v>1700</v>
      </c>
    </row>
    <row r="35" ht="17.25" spans="1:22">
      <c r="A35" s="87"/>
      <c r="B35" s="87">
        <v>237</v>
      </c>
      <c r="C35" s="102" t="s">
        <v>59</v>
      </c>
      <c r="D35" s="96">
        <v>2091</v>
      </c>
      <c r="E35" s="97" t="s">
        <v>13</v>
      </c>
      <c r="F35" s="125">
        <v>40890</v>
      </c>
      <c r="G35" s="98"/>
      <c r="H35" s="99">
        <f t="shared" si="8"/>
        <v>2091</v>
      </c>
      <c r="I35" s="143">
        <f t="shared" si="11"/>
        <v>2400</v>
      </c>
      <c r="J35" s="142">
        <f t="shared" si="12"/>
        <v>1952.38095238095</v>
      </c>
      <c r="K35" s="98"/>
      <c r="L35" s="99">
        <f t="shared" si="3"/>
        <v>2258.28</v>
      </c>
      <c r="M35" s="143">
        <f t="shared" si="4"/>
        <v>2592</v>
      </c>
      <c r="N35" s="142">
        <f t="shared" si="5"/>
        <v>2108.57142857143</v>
      </c>
      <c r="P35" s="144">
        <v>2200</v>
      </c>
      <c r="Q35" s="158">
        <v>2520</v>
      </c>
      <c r="R35" s="158">
        <v>2050</v>
      </c>
      <c r="S35" s="155"/>
      <c r="T35" s="159">
        <v>2091</v>
      </c>
      <c r="U35" s="144">
        <f t="shared" si="7"/>
        <v>2400</v>
      </c>
      <c r="V35" s="160">
        <f t="shared" si="10"/>
        <v>1952.38095238095</v>
      </c>
    </row>
    <row r="36" ht="17.25" spans="1:22">
      <c r="A36" s="87" t="s">
        <v>60</v>
      </c>
      <c r="B36" s="108">
        <v>240</v>
      </c>
      <c r="C36" s="95" t="s">
        <v>61</v>
      </c>
      <c r="D36" s="96">
        <v>2473</v>
      </c>
      <c r="E36" s="97" t="s">
        <v>62</v>
      </c>
      <c r="F36" s="125">
        <v>41303</v>
      </c>
      <c r="G36" s="98"/>
      <c r="H36" s="99">
        <f t="shared" si="8"/>
        <v>2473</v>
      </c>
      <c r="I36" s="143">
        <f t="shared" si="11"/>
        <v>3000</v>
      </c>
      <c r="J36" s="142">
        <f t="shared" si="12"/>
        <v>2000</v>
      </c>
      <c r="K36" s="98"/>
      <c r="L36" s="99">
        <f t="shared" si="3"/>
        <v>2670.84</v>
      </c>
      <c r="M36" s="143">
        <f t="shared" si="4"/>
        <v>3240</v>
      </c>
      <c r="N36" s="142">
        <f t="shared" si="5"/>
        <v>2160</v>
      </c>
      <c r="P36" s="144">
        <v>2600</v>
      </c>
      <c r="Q36" s="168">
        <v>3150</v>
      </c>
      <c r="R36" s="168">
        <v>2100</v>
      </c>
      <c r="S36" s="155"/>
      <c r="T36" s="159">
        <v>2473</v>
      </c>
      <c r="U36" s="144">
        <f t="shared" si="7"/>
        <v>3000</v>
      </c>
      <c r="V36" s="160">
        <f t="shared" si="10"/>
        <v>2000</v>
      </c>
    </row>
    <row r="37" ht="17.25" spans="1:26">
      <c r="A37" s="87"/>
      <c r="B37" s="108">
        <v>241</v>
      </c>
      <c r="C37" s="95" t="s">
        <v>63</v>
      </c>
      <c r="D37" s="96">
        <v>3473</v>
      </c>
      <c r="E37" s="97" t="s">
        <v>64</v>
      </c>
      <c r="F37" s="125">
        <v>41303</v>
      </c>
      <c r="G37" s="98"/>
      <c r="H37" s="99">
        <f t="shared" si="8"/>
        <v>3473</v>
      </c>
      <c r="I37" s="143">
        <f t="shared" si="11"/>
        <v>5000</v>
      </c>
      <c r="J37" s="142">
        <f t="shared" si="12"/>
        <v>3000</v>
      </c>
      <c r="K37" s="98"/>
      <c r="L37" s="99">
        <f t="shared" si="3"/>
        <v>3750.84</v>
      </c>
      <c r="M37" s="143">
        <f t="shared" si="4"/>
        <v>5400</v>
      </c>
      <c r="N37" s="142">
        <f t="shared" si="5"/>
        <v>3240</v>
      </c>
      <c r="P37" s="144">
        <v>3650</v>
      </c>
      <c r="Q37" s="167">
        <v>5250</v>
      </c>
      <c r="R37" s="167">
        <v>3150</v>
      </c>
      <c r="S37" s="155"/>
      <c r="T37" s="159">
        <v>3473</v>
      </c>
      <c r="U37" s="144">
        <f t="shared" si="7"/>
        <v>5000</v>
      </c>
      <c r="V37" s="160">
        <f t="shared" si="10"/>
        <v>3000</v>
      </c>
      <c r="Z37" s="169"/>
    </row>
    <row r="38" ht="17.25" spans="1:22">
      <c r="A38" s="87" t="s">
        <v>65</v>
      </c>
      <c r="B38" s="87">
        <v>242</v>
      </c>
      <c r="C38" s="95" t="s">
        <v>66</v>
      </c>
      <c r="D38" s="96">
        <v>5709</v>
      </c>
      <c r="E38" s="97" t="s">
        <v>67</v>
      </c>
      <c r="F38" s="125">
        <v>41303</v>
      </c>
      <c r="G38" s="98"/>
      <c r="H38" s="99">
        <f t="shared" si="8"/>
        <v>5709</v>
      </c>
      <c r="I38" s="143">
        <f t="shared" si="11"/>
        <v>8000</v>
      </c>
      <c r="J38" s="142">
        <f t="shared" si="12"/>
        <v>4761.90476190476</v>
      </c>
      <c r="K38" s="98"/>
      <c r="L38" s="99">
        <f t="shared" si="3"/>
        <v>6165.72</v>
      </c>
      <c r="M38" s="143">
        <f t="shared" si="4"/>
        <v>8640</v>
      </c>
      <c r="N38" s="142">
        <f t="shared" si="5"/>
        <v>5142.85714285714</v>
      </c>
      <c r="P38" s="144">
        <v>6000</v>
      </c>
      <c r="Q38" s="167">
        <v>8400</v>
      </c>
      <c r="R38" s="167">
        <v>5000</v>
      </c>
      <c r="S38" s="155"/>
      <c r="T38" s="159">
        <v>5709</v>
      </c>
      <c r="U38" s="144">
        <f t="shared" si="7"/>
        <v>8000</v>
      </c>
      <c r="V38" s="160">
        <f t="shared" si="10"/>
        <v>4761.90476190476</v>
      </c>
    </row>
    <row r="39" ht="17.25" spans="1:22">
      <c r="A39" s="87"/>
      <c r="B39" s="108">
        <v>238</v>
      </c>
      <c r="C39" s="89" t="s">
        <v>68</v>
      </c>
      <c r="D39" s="96">
        <v>1419</v>
      </c>
      <c r="E39" s="101" t="s">
        <v>13</v>
      </c>
      <c r="F39" s="92">
        <v>44375</v>
      </c>
      <c r="G39" s="98"/>
      <c r="H39" s="99">
        <f t="shared" si="8"/>
        <v>1419</v>
      </c>
      <c r="I39" s="143">
        <f t="shared" si="11"/>
        <v>1732</v>
      </c>
      <c r="J39" s="142">
        <f t="shared" si="12"/>
        <v>1223</v>
      </c>
      <c r="K39" s="98"/>
      <c r="L39" s="99">
        <f t="shared" ref="L39:N40" si="13">SUM(T39*1.08)</f>
        <v>1532.52</v>
      </c>
      <c r="M39" s="143">
        <f t="shared" si="13"/>
        <v>1870.56</v>
      </c>
      <c r="N39" s="142">
        <f t="shared" si="13"/>
        <v>1320.84</v>
      </c>
      <c r="P39" s="144">
        <v>1497.3</v>
      </c>
      <c r="Q39" s="158">
        <v>1818.6</v>
      </c>
      <c r="R39" s="158">
        <v>1284.15</v>
      </c>
      <c r="S39" s="155"/>
      <c r="T39" s="159">
        <v>1419</v>
      </c>
      <c r="U39" s="144">
        <v>1732</v>
      </c>
      <c r="V39" s="160">
        <v>1223</v>
      </c>
    </row>
    <row r="40" ht="17.25" spans="1:22">
      <c r="A40" s="87" t="s">
        <v>69</v>
      </c>
      <c r="B40" s="108">
        <v>239</v>
      </c>
      <c r="C40" s="95" t="s">
        <v>70</v>
      </c>
      <c r="D40" s="96">
        <v>1400</v>
      </c>
      <c r="E40" s="97" t="s">
        <v>13</v>
      </c>
      <c r="F40" s="92">
        <v>45038</v>
      </c>
      <c r="G40" s="98"/>
      <c r="H40" s="99">
        <f t="shared" si="8"/>
        <v>1400</v>
      </c>
      <c r="I40" s="143">
        <f t="shared" si="11"/>
        <v>1800</v>
      </c>
      <c r="J40" s="142">
        <f t="shared" si="12"/>
        <v>1200</v>
      </c>
      <c r="K40" s="98"/>
      <c r="L40" s="99">
        <f t="shared" si="13"/>
        <v>1512</v>
      </c>
      <c r="M40" s="143">
        <f t="shared" si="13"/>
        <v>1944</v>
      </c>
      <c r="N40" s="142">
        <f t="shared" si="13"/>
        <v>1296</v>
      </c>
      <c r="P40" s="144">
        <v>1470</v>
      </c>
      <c r="Q40" s="158">
        <v>1890</v>
      </c>
      <c r="R40" s="158">
        <v>1260</v>
      </c>
      <c r="S40" s="155"/>
      <c r="T40" s="159">
        <v>1400</v>
      </c>
      <c r="U40" s="144">
        <v>1800</v>
      </c>
      <c r="V40" s="160">
        <v>1200</v>
      </c>
    </row>
    <row r="41" ht="17.25" spans="1:22">
      <c r="A41" s="87"/>
      <c r="B41" s="108">
        <v>249</v>
      </c>
      <c r="C41" s="126" t="s">
        <v>71</v>
      </c>
      <c r="D41" s="96">
        <v>2000</v>
      </c>
      <c r="E41" s="97" t="s">
        <v>13</v>
      </c>
      <c r="F41" s="103">
        <v>43131</v>
      </c>
      <c r="G41" s="98"/>
      <c r="H41" s="99">
        <f t="shared" si="8"/>
        <v>2000</v>
      </c>
      <c r="I41" s="143">
        <f t="shared" si="11"/>
        <v>2190.47619047619</v>
      </c>
      <c r="J41" s="142">
        <f t="shared" si="12"/>
        <v>1905</v>
      </c>
      <c r="K41" s="98"/>
      <c r="L41" s="99">
        <f t="shared" si="3"/>
        <v>2160</v>
      </c>
      <c r="M41" s="143">
        <f t="shared" si="4"/>
        <v>2365.71428571429</v>
      </c>
      <c r="N41" s="142">
        <f t="shared" si="5"/>
        <v>2057.4</v>
      </c>
      <c r="P41" s="144">
        <v>2100</v>
      </c>
      <c r="Q41" s="158">
        <v>2300</v>
      </c>
      <c r="R41" s="158">
        <v>2000.25</v>
      </c>
      <c r="S41" s="155"/>
      <c r="T41" s="159">
        <f>SUM(P41/1.05)</f>
        <v>2000</v>
      </c>
      <c r="U41" s="144">
        <f>SUM(Q41/1.05)</f>
        <v>2190.47619047619</v>
      </c>
      <c r="V41" s="160">
        <f>SUM(R41/1.05)</f>
        <v>1905</v>
      </c>
    </row>
    <row r="42" ht="17.25" spans="1:22">
      <c r="A42" s="87" t="s">
        <v>72</v>
      </c>
      <c r="B42" s="108">
        <v>250</v>
      </c>
      <c r="C42" s="126" t="s">
        <v>73</v>
      </c>
      <c r="D42" s="96">
        <v>2091</v>
      </c>
      <c r="E42" s="97" t="s">
        <v>13</v>
      </c>
      <c r="F42" s="92" t="s">
        <v>74</v>
      </c>
      <c r="G42" s="98"/>
      <c r="H42" s="99">
        <f t="shared" si="8"/>
        <v>2091</v>
      </c>
      <c r="I42" s="143">
        <f t="shared" si="11"/>
        <v>2285.71428571429</v>
      </c>
      <c r="J42" s="142">
        <f t="shared" si="12"/>
        <v>2000</v>
      </c>
      <c r="K42" s="98"/>
      <c r="L42" s="99">
        <f t="shared" si="3"/>
        <v>2258.28</v>
      </c>
      <c r="M42" s="143">
        <f t="shared" si="4"/>
        <v>2468.57142857143</v>
      </c>
      <c r="N42" s="142">
        <f t="shared" si="5"/>
        <v>2160</v>
      </c>
      <c r="P42" s="144">
        <v>2200</v>
      </c>
      <c r="Q42" s="158">
        <v>2400</v>
      </c>
      <c r="R42" s="158">
        <v>2100</v>
      </c>
      <c r="S42" s="155"/>
      <c r="T42" s="159">
        <v>2091</v>
      </c>
      <c r="U42" s="144">
        <f t="shared" ref="U42:U53" si="14">SUM(Q42/1.05)</f>
        <v>2285.71428571429</v>
      </c>
      <c r="V42" s="160">
        <f t="shared" ref="V42:V53" si="15">SUM(R42/1.05)</f>
        <v>2000</v>
      </c>
    </row>
    <row r="43" ht="17.25" spans="1:22">
      <c r="A43" s="87"/>
      <c r="B43" s="108">
        <v>251</v>
      </c>
      <c r="C43" s="95" t="s">
        <v>75</v>
      </c>
      <c r="D43" s="96">
        <v>2400</v>
      </c>
      <c r="E43" s="97" t="s">
        <v>13</v>
      </c>
      <c r="F43" s="103">
        <v>45127</v>
      </c>
      <c r="G43" s="98"/>
      <c r="H43" s="99">
        <f t="shared" si="8"/>
        <v>2400</v>
      </c>
      <c r="I43" s="143">
        <f t="shared" si="11"/>
        <v>2800</v>
      </c>
      <c r="J43" s="142">
        <f t="shared" si="12"/>
        <v>2200</v>
      </c>
      <c r="K43" s="98"/>
      <c r="L43" s="99">
        <f t="shared" si="3"/>
        <v>2592</v>
      </c>
      <c r="M43" s="143">
        <f t="shared" si="4"/>
        <v>3024</v>
      </c>
      <c r="N43" s="142">
        <f t="shared" si="5"/>
        <v>2376</v>
      </c>
      <c r="P43" s="144">
        <v>2520</v>
      </c>
      <c r="Q43" s="158">
        <v>2940</v>
      </c>
      <c r="R43" s="158">
        <v>2310</v>
      </c>
      <c r="S43" s="155"/>
      <c r="T43" s="159">
        <f t="shared" ref="T43:T49" si="16">SUM(P43/1.05)</f>
        <v>2400</v>
      </c>
      <c r="U43" s="144">
        <f t="shared" si="14"/>
        <v>2800</v>
      </c>
      <c r="V43" s="160">
        <f t="shared" si="15"/>
        <v>2200</v>
      </c>
    </row>
    <row r="44" ht="18" spans="1:22">
      <c r="A44" s="116"/>
      <c r="B44" s="116">
        <v>252</v>
      </c>
      <c r="C44" s="127" t="s">
        <v>76</v>
      </c>
      <c r="D44" s="119">
        <v>2400</v>
      </c>
      <c r="E44" s="120" t="s">
        <v>13</v>
      </c>
      <c r="F44" s="121">
        <v>43978</v>
      </c>
      <c r="G44" s="98"/>
      <c r="H44" s="122">
        <f t="shared" si="8"/>
        <v>2400</v>
      </c>
      <c r="I44" s="145">
        <f t="shared" si="11"/>
        <v>2800</v>
      </c>
      <c r="J44" s="146">
        <f t="shared" si="12"/>
        <v>2200</v>
      </c>
      <c r="K44" s="98"/>
      <c r="L44" s="147">
        <f t="shared" si="3"/>
        <v>2592</v>
      </c>
      <c r="M44" s="145">
        <f t="shared" si="4"/>
        <v>3024</v>
      </c>
      <c r="N44" s="146">
        <f t="shared" si="5"/>
        <v>2376</v>
      </c>
      <c r="P44" s="148">
        <v>2520</v>
      </c>
      <c r="Q44" s="164">
        <v>2940</v>
      </c>
      <c r="R44" s="164">
        <v>2310</v>
      </c>
      <c r="S44" s="155"/>
      <c r="T44" s="165">
        <f t="shared" si="16"/>
        <v>2400</v>
      </c>
      <c r="U44" s="151">
        <f t="shared" si="14"/>
        <v>2800</v>
      </c>
      <c r="V44" s="166">
        <f t="shared" si="15"/>
        <v>2200</v>
      </c>
    </row>
    <row r="45" ht="17.25" spans="1:22">
      <c r="A45" s="87"/>
      <c r="B45" s="87">
        <v>253</v>
      </c>
      <c r="C45" s="89" t="s">
        <v>77</v>
      </c>
      <c r="D45" s="90">
        <v>1800</v>
      </c>
      <c r="E45" s="101" t="s">
        <v>13</v>
      </c>
      <c r="F45" s="92">
        <v>44623</v>
      </c>
      <c r="G45" s="98"/>
      <c r="H45" s="94">
        <f t="shared" si="8"/>
        <v>1800</v>
      </c>
      <c r="I45" s="138">
        <f t="shared" si="11"/>
        <v>2000</v>
      </c>
      <c r="J45" s="140">
        <f t="shared" si="12"/>
        <v>1600</v>
      </c>
      <c r="K45" s="98"/>
      <c r="L45" s="149">
        <f t="shared" si="3"/>
        <v>1944</v>
      </c>
      <c r="M45" s="138">
        <f t="shared" si="4"/>
        <v>2160</v>
      </c>
      <c r="N45" s="140">
        <f t="shared" si="5"/>
        <v>1728</v>
      </c>
      <c r="P45" s="150">
        <v>1890</v>
      </c>
      <c r="Q45" s="154">
        <v>2100</v>
      </c>
      <c r="R45" s="154">
        <v>1680</v>
      </c>
      <c r="S45" s="155"/>
      <c r="T45" s="156">
        <f t="shared" si="16"/>
        <v>1800</v>
      </c>
      <c r="U45" s="141">
        <f t="shared" si="14"/>
        <v>2000</v>
      </c>
      <c r="V45" s="157">
        <f t="shared" si="15"/>
        <v>1600</v>
      </c>
    </row>
    <row r="46" ht="17.25" spans="1:22">
      <c r="A46" s="87" t="s">
        <v>78</v>
      </c>
      <c r="B46" s="87">
        <v>254</v>
      </c>
      <c r="C46" s="95" t="s">
        <v>79</v>
      </c>
      <c r="D46" s="96">
        <v>1900</v>
      </c>
      <c r="E46" s="97" t="s">
        <v>13</v>
      </c>
      <c r="F46" s="92" t="s">
        <v>80</v>
      </c>
      <c r="G46" s="98"/>
      <c r="H46" s="99">
        <f t="shared" si="8"/>
        <v>1900</v>
      </c>
      <c r="I46" s="143">
        <f t="shared" si="11"/>
        <v>2000</v>
      </c>
      <c r="J46" s="142">
        <f t="shared" si="12"/>
        <v>1700</v>
      </c>
      <c r="K46" s="98"/>
      <c r="L46" s="99">
        <f t="shared" si="3"/>
        <v>2052</v>
      </c>
      <c r="M46" s="143">
        <f t="shared" si="4"/>
        <v>2160</v>
      </c>
      <c r="N46" s="142">
        <f t="shared" si="5"/>
        <v>1836</v>
      </c>
      <c r="P46" s="144">
        <v>1995</v>
      </c>
      <c r="Q46" s="158">
        <v>2100</v>
      </c>
      <c r="R46" s="158">
        <v>1785</v>
      </c>
      <c r="S46" s="155"/>
      <c r="T46" s="159">
        <f t="shared" si="16"/>
        <v>1900</v>
      </c>
      <c r="U46" s="144">
        <f t="shared" si="14"/>
        <v>2000</v>
      </c>
      <c r="V46" s="160">
        <f t="shared" si="15"/>
        <v>1700</v>
      </c>
    </row>
    <row r="47" ht="17.25" spans="1:22">
      <c r="A47" s="87" t="s">
        <v>81</v>
      </c>
      <c r="B47" s="87">
        <v>255</v>
      </c>
      <c r="C47" s="95" t="s">
        <v>82</v>
      </c>
      <c r="D47" s="96">
        <v>1900</v>
      </c>
      <c r="E47" s="97" t="s">
        <v>13</v>
      </c>
      <c r="F47" s="92" t="s">
        <v>83</v>
      </c>
      <c r="G47" s="110"/>
      <c r="H47" s="99">
        <f t="shared" si="8"/>
        <v>1900</v>
      </c>
      <c r="I47" s="143">
        <f t="shared" si="11"/>
        <v>2000</v>
      </c>
      <c r="J47" s="142">
        <f t="shared" si="12"/>
        <v>1700</v>
      </c>
      <c r="K47" s="110"/>
      <c r="L47" s="99">
        <f t="shared" si="3"/>
        <v>2052</v>
      </c>
      <c r="M47" s="143">
        <f t="shared" si="4"/>
        <v>2160</v>
      </c>
      <c r="N47" s="142">
        <f t="shared" si="5"/>
        <v>1836</v>
      </c>
      <c r="P47" s="144">
        <v>1995</v>
      </c>
      <c r="Q47" s="158">
        <v>2100</v>
      </c>
      <c r="R47" s="158">
        <v>1785</v>
      </c>
      <c r="S47" s="155"/>
      <c r="T47" s="159">
        <f t="shared" si="16"/>
        <v>1900</v>
      </c>
      <c r="U47" s="144">
        <f t="shared" si="14"/>
        <v>2000</v>
      </c>
      <c r="V47" s="160">
        <f t="shared" si="15"/>
        <v>1700</v>
      </c>
    </row>
    <row r="48" ht="17.25" spans="1:28">
      <c r="A48" s="87" t="s">
        <v>65</v>
      </c>
      <c r="B48" s="87">
        <v>256</v>
      </c>
      <c r="C48" s="102" t="s">
        <v>84</v>
      </c>
      <c r="D48" s="96">
        <v>1900</v>
      </c>
      <c r="E48" s="97" t="s">
        <v>13</v>
      </c>
      <c r="F48" s="103">
        <v>38905</v>
      </c>
      <c r="G48" s="98"/>
      <c r="H48" s="99">
        <f t="shared" si="8"/>
        <v>1900</v>
      </c>
      <c r="I48" s="143">
        <f t="shared" si="11"/>
        <v>2000</v>
      </c>
      <c r="J48" s="142">
        <f t="shared" si="12"/>
        <v>1700</v>
      </c>
      <c r="K48" s="98"/>
      <c r="L48" s="99">
        <f t="shared" si="3"/>
        <v>2052</v>
      </c>
      <c r="M48" s="143">
        <f t="shared" si="4"/>
        <v>2160</v>
      </c>
      <c r="N48" s="142">
        <f t="shared" si="5"/>
        <v>1836</v>
      </c>
      <c r="P48" s="144">
        <v>1995</v>
      </c>
      <c r="Q48" s="158">
        <v>2100</v>
      </c>
      <c r="R48" s="158">
        <v>1785</v>
      </c>
      <c r="S48" s="155"/>
      <c r="T48" s="159">
        <f t="shared" si="16"/>
        <v>1900</v>
      </c>
      <c r="U48" s="144">
        <f t="shared" si="14"/>
        <v>2000</v>
      </c>
      <c r="V48" s="160">
        <f t="shared" si="15"/>
        <v>1700</v>
      </c>
      <c r="AB48" s="131"/>
    </row>
    <row r="49" ht="17.25" spans="1:22">
      <c r="A49" s="87" t="s">
        <v>85</v>
      </c>
      <c r="B49" s="87">
        <v>257</v>
      </c>
      <c r="C49" s="102" t="s">
        <v>86</v>
      </c>
      <c r="D49" s="96">
        <v>1900</v>
      </c>
      <c r="E49" s="97" t="s">
        <v>13</v>
      </c>
      <c r="F49" s="92">
        <v>43922</v>
      </c>
      <c r="G49" s="98"/>
      <c r="H49" s="99">
        <f t="shared" si="8"/>
        <v>1900</v>
      </c>
      <c r="I49" s="143">
        <f t="shared" si="11"/>
        <v>2000</v>
      </c>
      <c r="J49" s="142">
        <f t="shared" si="12"/>
        <v>1700</v>
      </c>
      <c r="K49" s="98"/>
      <c r="L49" s="99">
        <f t="shared" si="3"/>
        <v>2052</v>
      </c>
      <c r="M49" s="143">
        <f t="shared" si="4"/>
        <v>2160</v>
      </c>
      <c r="N49" s="142">
        <f t="shared" si="5"/>
        <v>1836</v>
      </c>
      <c r="P49" s="144">
        <v>1995</v>
      </c>
      <c r="Q49" s="158">
        <v>2100</v>
      </c>
      <c r="R49" s="158">
        <v>1785</v>
      </c>
      <c r="S49" s="155"/>
      <c r="T49" s="159">
        <f t="shared" si="16"/>
        <v>1900</v>
      </c>
      <c r="U49" s="144">
        <f t="shared" si="14"/>
        <v>2000</v>
      </c>
      <c r="V49" s="160">
        <f t="shared" si="15"/>
        <v>1700</v>
      </c>
    </row>
    <row r="50" ht="19.5" customHeight="1" spans="1:22">
      <c r="A50" s="116"/>
      <c r="B50" s="116">
        <v>258</v>
      </c>
      <c r="C50" s="118" t="s">
        <v>87</v>
      </c>
      <c r="D50" s="119">
        <v>1755</v>
      </c>
      <c r="E50" s="120" t="s">
        <v>13</v>
      </c>
      <c r="F50" s="128">
        <v>36922</v>
      </c>
      <c r="G50" s="98"/>
      <c r="H50" s="122">
        <f t="shared" si="8"/>
        <v>1755</v>
      </c>
      <c r="I50" s="145">
        <f t="shared" si="11"/>
        <v>1904.7619047619</v>
      </c>
      <c r="J50" s="146">
        <f t="shared" si="12"/>
        <v>1619.04761904762</v>
      </c>
      <c r="K50" s="98"/>
      <c r="L50" s="122">
        <f t="shared" si="3"/>
        <v>1895.4</v>
      </c>
      <c r="M50" s="145">
        <f t="shared" si="4"/>
        <v>2057.14285714286</v>
      </c>
      <c r="N50" s="146">
        <f t="shared" si="5"/>
        <v>1748.57142857143</v>
      </c>
      <c r="P50" s="151">
        <v>1850</v>
      </c>
      <c r="Q50" s="164">
        <v>2000</v>
      </c>
      <c r="R50" s="164">
        <v>1700</v>
      </c>
      <c r="S50" s="155"/>
      <c r="T50" s="165">
        <v>1755</v>
      </c>
      <c r="U50" s="151">
        <f t="shared" si="14"/>
        <v>1904.7619047619</v>
      </c>
      <c r="V50" s="166">
        <f t="shared" si="15"/>
        <v>1619.04761904762</v>
      </c>
    </row>
    <row r="51" ht="17.25" spans="1:22">
      <c r="A51" s="87"/>
      <c r="B51" s="87">
        <v>259</v>
      </c>
      <c r="C51" s="89" t="s">
        <v>88</v>
      </c>
      <c r="D51" s="90">
        <v>1800</v>
      </c>
      <c r="E51" s="101" t="s">
        <v>13</v>
      </c>
      <c r="F51" s="92">
        <v>42475</v>
      </c>
      <c r="G51" s="98"/>
      <c r="H51" s="94">
        <f t="shared" si="8"/>
        <v>1800</v>
      </c>
      <c r="I51" s="138">
        <f t="shared" si="11"/>
        <v>2000</v>
      </c>
      <c r="J51" s="140">
        <f t="shared" si="12"/>
        <v>1700</v>
      </c>
      <c r="K51" s="98"/>
      <c r="L51" s="94">
        <f t="shared" si="3"/>
        <v>1944</v>
      </c>
      <c r="M51" s="138">
        <f t="shared" si="4"/>
        <v>2160</v>
      </c>
      <c r="N51" s="140">
        <f t="shared" si="5"/>
        <v>1836</v>
      </c>
      <c r="P51" s="141">
        <v>1890</v>
      </c>
      <c r="Q51" s="154">
        <v>2100</v>
      </c>
      <c r="R51" s="154">
        <v>1785</v>
      </c>
      <c r="S51" s="155"/>
      <c r="T51" s="156">
        <f>SUM(P51/1.05)</f>
        <v>1800</v>
      </c>
      <c r="U51" s="141">
        <f t="shared" si="14"/>
        <v>2000</v>
      </c>
      <c r="V51" s="157">
        <f t="shared" si="15"/>
        <v>1700</v>
      </c>
    </row>
    <row r="52" ht="17.25" spans="1:22">
      <c r="A52" s="87"/>
      <c r="B52" s="87">
        <v>260</v>
      </c>
      <c r="C52" s="112" t="s">
        <v>89</v>
      </c>
      <c r="D52" s="96">
        <v>1755</v>
      </c>
      <c r="E52" s="101" t="s">
        <v>13</v>
      </c>
      <c r="F52" s="103">
        <v>40305</v>
      </c>
      <c r="G52" s="98"/>
      <c r="H52" s="99">
        <f t="shared" si="8"/>
        <v>1755</v>
      </c>
      <c r="I52" s="143">
        <f t="shared" si="11"/>
        <v>1904.7619047619</v>
      </c>
      <c r="J52" s="142">
        <f t="shared" si="12"/>
        <v>1619.04761904762</v>
      </c>
      <c r="K52" s="98"/>
      <c r="L52" s="99">
        <f t="shared" si="3"/>
        <v>1895.4</v>
      </c>
      <c r="M52" s="143">
        <f t="shared" si="4"/>
        <v>2057.14285714286</v>
      </c>
      <c r="N52" s="142">
        <f t="shared" si="5"/>
        <v>1748.57142857143</v>
      </c>
      <c r="P52" s="144">
        <v>1850</v>
      </c>
      <c r="Q52" s="154">
        <v>2000</v>
      </c>
      <c r="R52" s="154">
        <v>1700</v>
      </c>
      <c r="S52" s="155"/>
      <c r="T52" s="159">
        <v>1755</v>
      </c>
      <c r="U52" s="144">
        <f t="shared" si="14"/>
        <v>1904.7619047619</v>
      </c>
      <c r="V52" s="160">
        <f t="shared" si="15"/>
        <v>1619.04761904762</v>
      </c>
    </row>
    <row r="53" ht="17.25" spans="1:22">
      <c r="A53" s="87" t="s">
        <v>81</v>
      </c>
      <c r="B53" s="100">
        <v>261</v>
      </c>
      <c r="C53" s="89" t="s">
        <v>90</v>
      </c>
      <c r="D53" s="96">
        <v>2000</v>
      </c>
      <c r="E53" s="97" t="s">
        <v>13</v>
      </c>
      <c r="F53" s="109">
        <v>44666</v>
      </c>
      <c r="G53" s="110"/>
      <c r="H53" s="99">
        <f t="shared" si="8"/>
        <v>2000</v>
      </c>
      <c r="I53" s="143">
        <f t="shared" si="11"/>
        <v>2200</v>
      </c>
      <c r="J53" s="142">
        <f t="shared" ref="J53:J84" si="17">SUM(V53)</f>
        <v>1800</v>
      </c>
      <c r="K53" s="98"/>
      <c r="L53" s="99">
        <f t="shared" si="3"/>
        <v>2160</v>
      </c>
      <c r="M53" s="143">
        <f t="shared" si="4"/>
        <v>2376</v>
      </c>
      <c r="N53" s="142">
        <f t="shared" si="5"/>
        <v>1944</v>
      </c>
      <c r="P53" s="144">
        <v>2100</v>
      </c>
      <c r="Q53" s="154">
        <v>2310</v>
      </c>
      <c r="R53" s="154">
        <v>1890</v>
      </c>
      <c r="S53" s="155"/>
      <c r="T53" s="159">
        <f>SUM(P53/1.05)</f>
        <v>2000</v>
      </c>
      <c r="U53" s="144">
        <f t="shared" si="14"/>
        <v>2200</v>
      </c>
      <c r="V53" s="160">
        <f t="shared" si="15"/>
        <v>1800</v>
      </c>
    </row>
    <row r="54" ht="17.25" spans="1:22">
      <c r="A54" s="87" t="s">
        <v>65</v>
      </c>
      <c r="B54" s="87">
        <v>262</v>
      </c>
      <c r="C54" s="95" t="s">
        <v>91</v>
      </c>
      <c r="D54" s="96">
        <v>455</v>
      </c>
      <c r="E54" s="97" t="s">
        <v>13</v>
      </c>
      <c r="F54" s="103">
        <v>42236</v>
      </c>
      <c r="G54" s="98"/>
      <c r="H54" s="99">
        <f t="shared" si="8"/>
        <v>455</v>
      </c>
      <c r="I54" s="143">
        <f t="shared" si="11"/>
        <v>800</v>
      </c>
      <c r="J54" s="142">
        <f t="shared" si="17"/>
        <v>360</v>
      </c>
      <c r="K54" s="98"/>
      <c r="L54" s="99">
        <f t="shared" si="3"/>
        <v>491.4</v>
      </c>
      <c r="M54" s="143">
        <f t="shared" si="4"/>
        <v>864</v>
      </c>
      <c r="N54" s="142">
        <f t="shared" si="5"/>
        <v>388.8</v>
      </c>
      <c r="P54" s="144">
        <v>3780</v>
      </c>
      <c r="Q54" s="158">
        <v>4200</v>
      </c>
      <c r="R54" s="158">
        <v>3570</v>
      </c>
      <c r="S54" s="155"/>
      <c r="T54" s="159">
        <v>455</v>
      </c>
      <c r="U54" s="144">
        <v>800</v>
      </c>
      <c r="V54" s="160">
        <v>360</v>
      </c>
    </row>
    <row r="55" ht="17.25" spans="1:22">
      <c r="A55" s="87" t="s">
        <v>85</v>
      </c>
      <c r="B55" s="100">
        <v>263</v>
      </c>
      <c r="C55" s="89" t="s">
        <v>92</v>
      </c>
      <c r="D55" s="96">
        <v>2400</v>
      </c>
      <c r="E55" s="101" t="s">
        <v>13</v>
      </c>
      <c r="F55" s="103">
        <v>43529</v>
      </c>
      <c r="G55" s="98"/>
      <c r="H55" s="99">
        <f t="shared" ref="H55:H86" si="18">SUM(T55)</f>
        <v>2400</v>
      </c>
      <c r="I55" s="143">
        <f t="shared" si="11"/>
        <v>2800</v>
      </c>
      <c r="J55" s="142">
        <f t="shared" si="17"/>
        <v>2200</v>
      </c>
      <c r="K55" s="98"/>
      <c r="L55" s="99">
        <f t="shared" si="3"/>
        <v>2592</v>
      </c>
      <c r="M55" s="143">
        <f t="shared" si="4"/>
        <v>3024</v>
      </c>
      <c r="N55" s="142">
        <f t="shared" si="5"/>
        <v>2376</v>
      </c>
      <c r="P55" s="144">
        <v>2520</v>
      </c>
      <c r="Q55" s="158">
        <v>2940</v>
      </c>
      <c r="R55" s="158">
        <v>2310</v>
      </c>
      <c r="S55" s="155"/>
      <c r="T55" s="159">
        <f t="shared" ref="T55:V56" si="19">SUM(P55/1.05)</f>
        <v>2400</v>
      </c>
      <c r="U55" s="144">
        <f t="shared" si="19"/>
        <v>2800</v>
      </c>
      <c r="V55" s="160">
        <f t="shared" si="19"/>
        <v>2200</v>
      </c>
    </row>
    <row r="56" ht="17.25" spans="1:22">
      <c r="A56" s="87"/>
      <c r="B56" s="100">
        <v>264</v>
      </c>
      <c r="C56" s="95" t="s">
        <v>93</v>
      </c>
      <c r="D56" s="96">
        <v>2400</v>
      </c>
      <c r="E56" s="97" t="s">
        <v>13</v>
      </c>
      <c r="F56" s="125">
        <v>43131</v>
      </c>
      <c r="G56" s="98"/>
      <c r="H56" s="99">
        <f t="shared" si="18"/>
        <v>2400</v>
      </c>
      <c r="I56" s="143">
        <f t="shared" ref="I56:I87" si="20">SUM(U56)</f>
        <v>2800</v>
      </c>
      <c r="J56" s="142">
        <f t="shared" si="17"/>
        <v>2200</v>
      </c>
      <c r="K56" s="98"/>
      <c r="L56" s="147">
        <f t="shared" si="3"/>
        <v>2592</v>
      </c>
      <c r="M56" s="143">
        <f t="shared" si="4"/>
        <v>3024</v>
      </c>
      <c r="N56" s="142">
        <f t="shared" si="5"/>
        <v>2376</v>
      </c>
      <c r="P56" s="148">
        <v>2520</v>
      </c>
      <c r="Q56" s="158">
        <v>2940</v>
      </c>
      <c r="R56" s="158">
        <v>2310</v>
      </c>
      <c r="S56" s="155"/>
      <c r="T56" s="159">
        <f t="shared" si="19"/>
        <v>2400</v>
      </c>
      <c r="U56" s="144">
        <f t="shared" si="19"/>
        <v>2800</v>
      </c>
      <c r="V56" s="160">
        <f t="shared" si="19"/>
        <v>2200</v>
      </c>
    </row>
    <row r="57" ht="17.25" spans="1:22">
      <c r="A57" s="87"/>
      <c r="B57" s="108">
        <v>265</v>
      </c>
      <c r="C57" s="89" t="s">
        <v>94</v>
      </c>
      <c r="D57" s="96">
        <v>1419</v>
      </c>
      <c r="E57" s="101" t="s">
        <v>13</v>
      </c>
      <c r="F57" s="92">
        <v>43523</v>
      </c>
      <c r="G57" s="98"/>
      <c r="H57" s="99">
        <f t="shared" si="18"/>
        <v>1419</v>
      </c>
      <c r="I57" s="143">
        <f t="shared" si="20"/>
        <v>1732</v>
      </c>
      <c r="J57" s="142">
        <f t="shared" si="17"/>
        <v>1223</v>
      </c>
      <c r="K57" s="98"/>
      <c r="L57" s="99">
        <f t="shared" ref="L57:L63" si="21">SUM(T57*1.08)</f>
        <v>1532.52</v>
      </c>
      <c r="M57" s="143">
        <f t="shared" ref="M57:M63" si="22">SUM(U57*1.08)</f>
        <v>1870.56</v>
      </c>
      <c r="N57" s="142">
        <f t="shared" ref="N57:N63" si="23">SUM(V57*1.08)</f>
        <v>1320.84</v>
      </c>
      <c r="P57" s="144">
        <v>1497</v>
      </c>
      <c r="Q57" s="158">
        <v>1818.6</v>
      </c>
      <c r="R57" s="158">
        <v>1284.15</v>
      </c>
      <c r="S57" s="155"/>
      <c r="T57" s="159">
        <v>1419</v>
      </c>
      <c r="U57" s="144">
        <v>1732</v>
      </c>
      <c r="V57" s="160">
        <v>1223</v>
      </c>
    </row>
    <row r="58" ht="18" spans="1:22">
      <c r="A58" s="116"/>
      <c r="B58" s="129">
        <v>266</v>
      </c>
      <c r="C58" s="127" t="s">
        <v>95</v>
      </c>
      <c r="D58" s="119">
        <v>1400</v>
      </c>
      <c r="E58" s="120" t="s">
        <v>13</v>
      </c>
      <c r="F58" s="121">
        <v>44495</v>
      </c>
      <c r="G58" s="98"/>
      <c r="H58" s="122">
        <f t="shared" si="18"/>
        <v>1400</v>
      </c>
      <c r="I58" s="145">
        <f t="shared" si="20"/>
        <v>1800</v>
      </c>
      <c r="J58" s="146">
        <f t="shared" si="17"/>
        <v>1200</v>
      </c>
      <c r="K58" s="98"/>
      <c r="L58" s="122">
        <f t="shared" si="21"/>
        <v>1512</v>
      </c>
      <c r="M58" s="145">
        <f t="shared" si="22"/>
        <v>1944</v>
      </c>
      <c r="N58" s="146">
        <f t="shared" si="23"/>
        <v>1296</v>
      </c>
      <c r="P58" s="151">
        <v>1470</v>
      </c>
      <c r="Q58" s="164">
        <v>1890</v>
      </c>
      <c r="R58" s="164">
        <v>1260</v>
      </c>
      <c r="S58" s="155"/>
      <c r="T58" s="165">
        <v>1400</v>
      </c>
      <c r="U58" s="151">
        <v>1800</v>
      </c>
      <c r="V58" s="166">
        <v>1200</v>
      </c>
    </row>
    <row r="59" ht="17.25" spans="1:22">
      <c r="A59" s="87"/>
      <c r="B59" s="108">
        <v>200</v>
      </c>
      <c r="C59" s="89" t="s">
        <v>96</v>
      </c>
      <c r="D59" s="90">
        <v>1900</v>
      </c>
      <c r="E59" s="101" t="s">
        <v>13</v>
      </c>
      <c r="F59" s="92">
        <v>44306</v>
      </c>
      <c r="G59" s="98"/>
      <c r="H59" s="94">
        <f t="shared" si="18"/>
        <v>1900</v>
      </c>
      <c r="I59" s="138">
        <f t="shared" si="20"/>
        <v>2190</v>
      </c>
      <c r="J59" s="140">
        <f t="shared" si="17"/>
        <v>1762</v>
      </c>
      <c r="K59" s="98"/>
      <c r="L59" s="94">
        <f t="shared" si="21"/>
        <v>2052</v>
      </c>
      <c r="M59" s="138">
        <f t="shared" si="22"/>
        <v>2365.2</v>
      </c>
      <c r="N59" s="140">
        <f t="shared" si="23"/>
        <v>1902.96</v>
      </c>
      <c r="P59" s="141">
        <v>2000.25</v>
      </c>
      <c r="Q59" s="154">
        <v>2299.5</v>
      </c>
      <c r="R59" s="154">
        <v>1850.1</v>
      </c>
      <c r="S59" s="155"/>
      <c r="T59" s="156">
        <v>1900</v>
      </c>
      <c r="U59" s="141">
        <v>2190</v>
      </c>
      <c r="V59" s="157">
        <v>1762</v>
      </c>
    </row>
    <row r="60" ht="17.25" spans="1:22">
      <c r="A60" s="87"/>
      <c r="B60" s="108">
        <v>201</v>
      </c>
      <c r="C60" s="95" t="s">
        <v>97</v>
      </c>
      <c r="D60" s="96">
        <v>1810</v>
      </c>
      <c r="E60" s="97" t="s">
        <v>13</v>
      </c>
      <c r="F60" s="103">
        <v>44947</v>
      </c>
      <c r="G60" s="98"/>
      <c r="H60" s="99">
        <f t="shared" si="18"/>
        <v>1810</v>
      </c>
      <c r="I60" s="143">
        <f t="shared" si="20"/>
        <v>2000</v>
      </c>
      <c r="J60" s="142">
        <f t="shared" si="17"/>
        <v>1714</v>
      </c>
      <c r="K60" s="98"/>
      <c r="L60" s="99">
        <f t="shared" si="21"/>
        <v>1954.8</v>
      </c>
      <c r="M60" s="143">
        <f t="shared" si="22"/>
        <v>2160</v>
      </c>
      <c r="N60" s="142">
        <f t="shared" si="23"/>
        <v>1851.12</v>
      </c>
      <c r="P60" s="144">
        <v>1900.5</v>
      </c>
      <c r="Q60" s="158">
        <v>2100</v>
      </c>
      <c r="R60" s="158">
        <v>1799.7</v>
      </c>
      <c r="S60" s="155"/>
      <c r="T60" s="159">
        <v>1810</v>
      </c>
      <c r="U60" s="144">
        <v>2000</v>
      </c>
      <c r="V60" s="160">
        <v>1714</v>
      </c>
    </row>
    <row r="61" ht="17.25" spans="1:22">
      <c r="A61" s="87" t="s">
        <v>98</v>
      </c>
      <c r="B61" s="108">
        <v>215</v>
      </c>
      <c r="C61" s="95" t="s">
        <v>99</v>
      </c>
      <c r="D61" s="96">
        <v>2400</v>
      </c>
      <c r="E61" s="97" t="s">
        <v>13</v>
      </c>
      <c r="F61" s="103">
        <v>42956</v>
      </c>
      <c r="G61" s="98"/>
      <c r="H61" s="99">
        <f t="shared" si="18"/>
        <v>2400</v>
      </c>
      <c r="I61" s="143">
        <f t="shared" si="20"/>
        <v>2800</v>
      </c>
      <c r="J61" s="142">
        <f t="shared" si="17"/>
        <v>2200</v>
      </c>
      <c r="K61" s="98"/>
      <c r="L61" s="99">
        <f t="shared" si="21"/>
        <v>2592</v>
      </c>
      <c r="M61" s="143">
        <f t="shared" si="22"/>
        <v>3024</v>
      </c>
      <c r="N61" s="142">
        <f t="shared" si="23"/>
        <v>2376</v>
      </c>
      <c r="P61" s="144">
        <v>2520</v>
      </c>
      <c r="Q61" s="158">
        <v>2940</v>
      </c>
      <c r="R61" s="158">
        <v>2310</v>
      </c>
      <c r="S61" s="155"/>
      <c r="T61" s="159">
        <v>2400</v>
      </c>
      <c r="U61" s="144">
        <v>2800</v>
      </c>
      <c r="V61" s="160">
        <v>2200</v>
      </c>
    </row>
    <row r="62" ht="17.25" spans="1:22">
      <c r="A62" s="87" t="s">
        <v>100</v>
      </c>
      <c r="B62" s="108">
        <v>205</v>
      </c>
      <c r="C62" s="95" t="s">
        <v>101</v>
      </c>
      <c r="D62" s="96">
        <v>1400</v>
      </c>
      <c r="E62" s="97" t="s">
        <v>13</v>
      </c>
      <c r="F62" s="130">
        <v>45190</v>
      </c>
      <c r="G62" s="98"/>
      <c r="H62" s="99">
        <f t="shared" si="18"/>
        <v>1400</v>
      </c>
      <c r="I62" s="143">
        <f t="shared" si="20"/>
        <v>1800</v>
      </c>
      <c r="J62" s="142">
        <f t="shared" si="17"/>
        <v>1200</v>
      </c>
      <c r="K62" s="98"/>
      <c r="L62" s="99">
        <f t="shared" si="21"/>
        <v>1512</v>
      </c>
      <c r="M62" s="143">
        <f t="shared" si="22"/>
        <v>1944</v>
      </c>
      <c r="N62" s="142">
        <f t="shared" si="23"/>
        <v>1296</v>
      </c>
      <c r="P62" s="144">
        <v>1470</v>
      </c>
      <c r="Q62" s="158">
        <v>1890</v>
      </c>
      <c r="R62" s="158">
        <v>1260</v>
      </c>
      <c r="S62" s="155"/>
      <c r="T62" s="159">
        <v>1400</v>
      </c>
      <c r="U62" s="144">
        <v>1800</v>
      </c>
      <c r="V62" s="160">
        <v>1200</v>
      </c>
    </row>
    <row r="63" ht="17.25" spans="1:22">
      <c r="A63" s="87" t="s">
        <v>102</v>
      </c>
      <c r="B63" s="108">
        <v>204</v>
      </c>
      <c r="C63" s="95" t="s">
        <v>103</v>
      </c>
      <c r="D63" s="96">
        <v>2400</v>
      </c>
      <c r="E63" s="97" t="s">
        <v>13</v>
      </c>
      <c r="F63" s="92">
        <v>45034</v>
      </c>
      <c r="G63" s="98"/>
      <c r="H63" s="99">
        <f t="shared" si="18"/>
        <v>2400</v>
      </c>
      <c r="I63" s="143">
        <f t="shared" si="20"/>
        <v>2800</v>
      </c>
      <c r="J63" s="142">
        <f t="shared" si="17"/>
        <v>2200</v>
      </c>
      <c r="K63" s="98"/>
      <c r="L63" s="99">
        <f t="shared" si="21"/>
        <v>2592</v>
      </c>
      <c r="M63" s="143">
        <f t="shared" si="22"/>
        <v>3024</v>
      </c>
      <c r="N63" s="142">
        <f t="shared" si="23"/>
        <v>2376</v>
      </c>
      <c r="P63" s="144">
        <v>2520</v>
      </c>
      <c r="Q63" s="158">
        <v>2940</v>
      </c>
      <c r="R63" s="158">
        <v>2310</v>
      </c>
      <c r="S63" s="155"/>
      <c r="T63" s="159">
        <v>2400</v>
      </c>
      <c r="U63" s="144">
        <v>2800</v>
      </c>
      <c r="V63" s="160">
        <v>2200</v>
      </c>
    </row>
    <row r="64" ht="17.25" spans="1:22">
      <c r="A64" s="87" t="s">
        <v>104</v>
      </c>
      <c r="B64" s="108">
        <v>202</v>
      </c>
      <c r="C64" s="126" t="s">
        <v>105</v>
      </c>
      <c r="D64" s="96">
        <v>2182</v>
      </c>
      <c r="E64" s="97" t="s">
        <v>13</v>
      </c>
      <c r="F64" s="103">
        <v>43131</v>
      </c>
      <c r="G64" s="98"/>
      <c r="H64" s="99">
        <f t="shared" si="18"/>
        <v>2182</v>
      </c>
      <c r="I64" s="143">
        <f t="shared" si="20"/>
        <v>2380.95238095238</v>
      </c>
      <c r="J64" s="142">
        <f t="shared" si="17"/>
        <v>2095.23809523809</v>
      </c>
      <c r="K64" s="98"/>
      <c r="L64" s="99">
        <f t="shared" ref="L64:N69" si="24">SUM(T64*1.08)</f>
        <v>2356.56</v>
      </c>
      <c r="M64" s="143">
        <f t="shared" si="24"/>
        <v>2571.42857142857</v>
      </c>
      <c r="N64" s="142">
        <f t="shared" si="24"/>
        <v>2262.85714285714</v>
      </c>
      <c r="P64" s="144">
        <v>2300</v>
      </c>
      <c r="Q64" s="158">
        <v>2500</v>
      </c>
      <c r="R64" s="158">
        <v>2200</v>
      </c>
      <c r="S64" s="155"/>
      <c r="T64" s="159">
        <v>2182</v>
      </c>
      <c r="U64" s="144">
        <f t="shared" ref="U64:V66" si="25">SUM(Q64/1.05)</f>
        <v>2380.95238095238</v>
      </c>
      <c r="V64" s="160">
        <f t="shared" si="25"/>
        <v>2095.23809523809</v>
      </c>
    </row>
    <row r="65" ht="17.25" spans="1:22">
      <c r="A65" s="87" t="s">
        <v>106</v>
      </c>
      <c r="B65" s="108">
        <v>203</v>
      </c>
      <c r="C65" s="126" t="s">
        <v>107</v>
      </c>
      <c r="D65" s="96">
        <v>2182</v>
      </c>
      <c r="E65" s="97" t="s">
        <v>13</v>
      </c>
      <c r="F65" s="103">
        <v>44306</v>
      </c>
      <c r="G65" s="98"/>
      <c r="H65" s="99">
        <f t="shared" si="18"/>
        <v>2182</v>
      </c>
      <c r="I65" s="143">
        <f t="shared" si="20"/>
        <v>2380.95238095238</v>
      </c>
      <c r="J65" s="142">
        <f t="shared" si="17"/>
        <v>2095.23809523809</v>
      </c>
      <c r="K65" s="98"/>
      <c r="L65" s="99">
        <f t="shared" si="24"/>
        <v>2356.56</v>
      </c>
      <c r="M65" s="143">
        <f t="shared" si="24"/>
        <v>2571.42857142857</v>
      </c>
      <c r="N65" s="142">
        <f t="shared" si="24"/>
        <v>2262.85714285714</v>
      </c>
      <c r="P65" s="144">
        <v>2300</v>
      </c>
      <c r="Q65" s="158">
        <v>2500</v>
      </c>
      <c r="R65" s="158">
        <v>2200</v>
      </c>
      <c r="S65" s="155"/>
      <c r="T65" s="159">
        <v>2182</v>
      </c>
      <c r="U65" s="144">
        <f t="shared" si="25"/>
        <v>2380.95238095238</v>
      </c>
      <c r="V65" s="160">
        <f t="shared" si="25"/>
        <v>2095.23809523809</v>
      </c>
    </row>
    <row r="66" ht="17.25" spans="1:22">
      <c r="A66" s="87"/>
      <c r="B66" s="108">
        <v>214</v>
      </c>
      <c r="C66" s="95" t="s">
        <v>108</v>
      </c>
      <c r="D66" s="96">
        <v>2400</v>
      </c>
      <c r="E66" s="97" t="s">
        <v>13</v>
      </c>
      <c r="F66" s="92">
        <v>44495</v>
      </c>
      <c r="G66" s="93"/>
      <c r="H66" s="99">
        <f t="shared" si="18"/>
        <v>2400</v>
      </c>
      <c r="I66" s="143">
        <f t="shared" si="20"/>
        <v>2800</v>
      </c>
      <c r="J66" s="142">
        <f t="shared" si="17"/>
        <v>2200</v>
      </c>
      <c r="K66" s="98"/>
      <c r="L66" s="99">
        <f t="shared" si="24"/>
        <v>2592</v>
      </c>
      <c r="M66" s="143">
        <f t="shared" si="24"/>
        <v>3024</v>
      </c>
      <c r="N66" s="142">
        <f t="shared" si="24"/>
        <v>2376</v>
      </c>
      <c r="P66" s="144">
        <v>2520</v>
      </c>
      <c r="Q66" s="158">
        <v>2940</v>
      </c>
      <c r="R66" s="158">
        <v>2310</v>
      </c>
      <c r="S66" s="155"/>
      <c r="T66" s="159">
        <f>SUM(P66/1.05)</f>
        <v>2400</v>
      </c>
      <c r="U66" s="144">
        <f t="shared" si="25"/>
        <v>2800</v>
      </c>
      <c r="V66" s="160">
        <f t="shared" si="25"/>
        <v>2200</v>
      </c>
    </row>
    <row r="67" ht="17.25" spans="1:22">
      <c r="A67" s="87"/>
      <c r="B67" s="108">
        <v>207</v>
      </c>
      <c r="C67" s="95" t="s">
        <v>109</v>
      </c>
      <c r="D67" s="96">
        <v>1400</v>
      </c>
      <c r="E67" s="97" t="s">
        <v>13</v>
      </c>
      <c r="F67" s="92">
        <v>45182</v>
      </c>
      <c r="G67" s="93"/>
      <c r="H67" s="99">
        <f t="shared" si="18"/>
        <v>1400</v>
      </c>
      <c r="I67" s="143">
        <f t="shared" si="20"/>
        <v>1800</v>
      </c>
      <c r="J67" s="142">
        <f t="shared" si="17"/>
        <v>1200</v>
      </c>
      <c r="K67" s="98"/>
      <c r="L67" s="99">
        <f t="shared" si="24"/>
        <v>1512</v>
      </c>
      <c r="M67" s="143">
        <f>SUM(U67*1.08)</f>
        <v>1944</v>
      </c>
      <c r="N67" s="142">
        <f>SUM(V67*1.08)</f>
        <v>1296</v>
      </c>
      <c r="P67" s="144">
        <v>1470</v>
      </c>
      <c r="Q67" s="158">
        <v>1890</v>
      </c>
      <c r="R67" s="158">
        <v>1260</v>
      </c>
      <c r="S67" s="155"/>
      <c r="T67" s="159">
        <v>1400</v>
      </c>
      <c r="U67" s="144">
        <v>1800</v>
      </c>
      <c r="V67" s="160">
        <v>1200</v>
      </c>
    </row>
    <row r="68" ht="17.25" spans="1:22">
      <c r="A68" s="87"/>
      <c r="B68" s="87">
        <v>208</v>
      </c>
      <c r="C68" s="123" t="s">
        <v>110</v>
      </c>
      <c r="D68" s="96">
        <v>2400</v>
      </c>
      <c r="E68" s="97" t="s">
        <v>13</v>
      </c>
      <c r="F68" s="103">
        <v>44524</v>
      </c>
      <c r="G68" s="98"/>
      <c r="H68" s="99">
        <f t="shared" si="18"/>
        <v>2400</v>
      </c>
      <c r="I68" s="143">
        <f t="shared" si="20"/>
        <v>2800</v>
      </c>
      <c r="J68" s="142">
        <f t="shared" si="17"/>
        <v>2200</v>
      </c>
      <c r="K68" s="98"/>
      <c r="L68" s="99">
        <f t="shared" si="24"/>
        <v>2592</v>
      </c>
      <c r="M68" s="143">
        <f t="shared" si="24"/>
        <v>3024</v>
      </c>
      <c r="N68" s="142">
        <f t="shared" si="24"/>
        <v>2376</v>
      </c>
      <c r="P68" s="144">
        <v>2520</v>
      </c>
      <c r="Q68" s="158">
        <v>2940</v>
      </c>
      <c r="R68" s="158">
        <v>2310</v>
      </c>
      <c r="S68" s="155"/>
      <c r="T68" s="159">
        <f>SUM(P68/1.05)</f>
        <v>2400</v>
      </c>
      <c r="U68" s="144">
        <f>SUM(Q68/1.05)</f>
        <v>2800</v>
      </c>
      <c r="V68" s="160">
        <f>SUM(R68/1.05)</f>
        <v>2200</v>
      </c>
    </row>
    <row r="69" ht="17.25" spans="1:22">
      <c r="A69" s="87"/>
      <c r="B69" s="87">
        <v>209</v>
      </c>
      <c r="C69" s="95" t="s">
        <v>111</v>
      </c>
      <c r="D69" s="96">
        <v>1400</v>
      </c>
      <c r="E69" s="170" t="s">
        <v>112</v>
      </c>
      <c r="F69" s="92">
        <v>44300</v>
      </c>
      <c r="G69" s="98"/>
      <c r="H69" s="99">
        <f t="shared" si="18"/>
        <v>1400</v>
      </c>
      <c r="I69" s="143">
        <f t="shared" si="20"/>
        <v>1500</v>
      </c>
      <c r="J69" s="142">
        <f t="shared" si="17"/>
        <v>1200</v>
      </c>
      <c r="K69" s="98"/>
      <c r="L69" s="99">
        <f t="shared" si="24"/>
        <v>1512</v>
      </c>
      <c r="M69" s="143">
        <f>SUM(U69*1.08)</f>
        <v>1620</v>
      </c>
      <c r="N69" s="142">
        <f>SUM(V69*1.08)</f>
        <v>1296</v>
      </c>
      <c r="P69" s="144">
        <v>1470</v>
      </c>
      <c r="Q69" s="158">
        <v>1575</v>
      </c>
      <c r="R69" s="158">
        <v>1260</v>
      </c>
      <c r="S69" s="155"/>
      <c r="T69" s="159">
        <v>1400</v>
      </c>
      <c r="U69" s="144">
        <v>1500</v>
      </c>
      <c r="V69" s="160">
        <v>1200</v>
      </c>
    </row>
    <row r="70" ht="17.25" spans="1:22">
      <c r="A70" s="87"/>
      <c r="B70" s="108">
        <v>210</v>
      </c>
      <c r="C70" s="89" t="s">
        <v>113</v>
      </c>
      <c r="D70" s="96">
        <v>1419</v>
      </c>
      <c r="E70" s="101" t="s">
        <v>13</v>
      </c>
      <c r="F70" s="92">
        <v>44540</v>
      </c>
      <c r="G70" s="98"/>
      <c r="H70" s="99">
        <f t="shared" si="18"/>
        <v>1419</v>
      </c>
      <c r="I70" s="143">
        <f t="shared" si="20"/>
        <v>1732</v>
      </c>
      <c r="J70" s="142">
        <f t="shared" si="17"/>
        <v>1223</v>
      </c>
      <c r="K70" s="98"/>
      <c r="L70" s="99">
        <f>SUM(T70*1.08)</f>
        <v>1532.52</v>
      </c>
      <c r="M70" s="143">
        <f>SUM(U70*1.08)</f>
        <v>1870.56</v>
      </c>
      <c r="N70" s="142">
        <f>SUM(V70*1.08)</f>
        <v>1320.84</v>
      </c>
      <c r="P70" s="144">
        <v>1497.3</v>
      </c>
      <c r="Q70" s="158">
        <v>1818.6</v>
      </c>
      <c r="R70" s="158">
        <v>1284.15</v>
      </c>
      <c r="S70" s="155"/>
      <c r="T70" s="159">
        <v>1419</v>
      </c>
      <c r="U70" s="144">
        <v>1732</v>
      </c>
      <c r="V70" s="160">
        <v>1223</v>
      </c>
    </row>
    <row r="71" ht="18" spans="1:22">
      <c r="A71" s="116"/>
      <c r="B71" s="129">
        <v>211</v>
      </c>
      <c r="C71" s="127" t="s">
        <v>114</v>
      </c>
      <c r="D71" s="119">
        <v>1419</v>
      </c>
      <c r="E71" s="120" t="s">
        <v>13</v>
      </c>
      <c r="F71" s="128">
        <v>44678</v>
      </c>
      <c r="G71" s="98"/>
      <c r="H71" s="122">
        <f t="shared" si="18"/>
        <v>1419</v>
      </c>
      <c r="I71" s="145">
        <f t="shared" si="20"/>
        <v>1732</v>
      </c>
      <c r="J71" s="146">
        <f t="shared" si="17"/>
        <v>1223</v>
      </c>
      <c r="K71" s="98"/>
      <c r="L71" s="122">
        <f>SUM(T71*1.08)</f>
        <v>1532.52</v>
      </c>
      <c r="M71" s="145">
        <f>SUM(U71*1.08)</f>
        <v>1870.56</v>
      </c>
      <c r="N71" s="146">
        <f>SUM(V71*1.08)</f>
        <v>1320.84</v>
      </c>
      <c r="P71" s="151">
        <v>1497.3</v>
      </c>
      <c r="Q71" s="164">
        <v>1818.6</v>
      </c>
      <c r="R71" s="164">
        <v>1284.15</v>
      </c>
      <c r="S71" s="155"/>
      <c r="T71" s="165">
        <v>1419</v>
      </c>
      <c r="U71" s="151">
        <v>1732</v>
      </c>
      <c r="V71" s="166">
        <v>1223</v>
      </c>
    </row>
    <row r="72" ht="17.25" spans="1:22">
      <c r="A72" s="87"/>
      <c r="B72" s="171">
        <v>285</v>
      </c>
      <c r="C72" s="112" t="s">
        <v>115</v>
      </c>
      <c r="D72" s="96">
        <v>564</v>
      </c>
      <c r="E72" s="101" t="s">
        <v>13</v>
      </c>
      <c r="F72" s="92">
        <v>38980</v>
      </c>
      <c r="G72" s="98"/>
      <c r="H72" s="94">
        <f t="shared" si="18"/>
        <v>564</v>
      </c>
      <c r="I72" s="138">
        <f t="shared" si="20"/>
        <v>761.904761904762</v>
      </c>
      <c r="J72" s="140">
        <f t="shared" si="17"/>
        <v>476.190476190476</v>
      </c>
      <c r="K72" s="98"/>
      <c r="L72" s="94">
        <f t="shared" ref="L72:L120" si="26">SUM(T72*1.08)</f>
        <v>609.12</v>
      </c>
      <c r="M72" s="138">
        <f t="shared" ref="M72:M120" si="27">SUM(U72*1.08)</f>
        <v>822.857142857143</v>
      </c>
      <c r="N72" s="140">
        <f t="shared" ref="N72:N120" si="28">SUM(V72*1.08)</f>
        <v>514.285714285714</v>
      </c>
      <c r="P72" s="141">
        <v>600</v>
      </c>
      <c r="Q72" s="154">
        <v>800</v>
      </c>
      <c r="R72" s="154">
        <v>500</v>
      </c>
      <c r="S72" s="155"/>
      <c r="T72" s="156">
        <v>564</v>
      </c>
      <c r="U72" s="141">
        <f t="shared" ref="U72:U90" si="29">SUM(Q72/1.05)</f>
        <v>761.904761904762</v>
      </c>
      <c r="V72" s="157">
        <f t="shared" ref="V72:V78" si="30">SUM(R72/1.05)</f>
        <v>476.190476190476</v>
      </c>
    </row>
    <row r="73" ht="17.25" spans="1:22">
      <c r="A73" s="87" t="s">
        <v>116</v>
      </c>
      <c r="B73" s="171">
        <v>286</v>
      </c>
      <c r="C73" s="102" t="s">
        <v>117</v>
      </c>
      <c r="D73" s="96">
        <v>1800</v>
      </c>
      <c r="E73" s="97" t="s">
        <v>13</v>
      </c>
      <c r="F73" s="103">
        <v>39020</v>
      </c>
      <c r="G73" s="98"/>
      <c r="H73" s="99">
        <f t="shared" si="18"/>
        <v>1800</v>
      </c>
      <c r="I73" s="143">
        <f t="shared" si="20"/>
        <v>2000</v>
      </c>
      <c r="J73" s="142">
        <f t="shared" si="17"/>
        <v>1500</v>
      </c>
      <c r="K73" s="98"/>
      <c r="L73" s="99">
        <f t="shared" si="26"/>
        <v>1944</v>
      </c>
      <c r="M73" s="143">
        <f t="shared" si="27"/>
        <v>2160</v>
      </c>
      <c r="N73" s="142">
        <f t="shared" si="28"/>
        <v>1620</v>
      </c>
      <c r="P73" s="144">
        <v>1890</v>
      </c>
      <c r="Q73" s="158">
        <v>2100</v>
      </c>
      <c r="R73" s="158">
        <v>1575</v>
      </c>
      <c r="S73" s="155"/>
      <c r="T73" s="159">
        <f t="shared" ref="T73:T78" si="31">SUM(P73/1.05)</f>
        <v>1800</v>
      </c>
      <c r="U73" s="144">
        <f t="shared" si="29"/>
        <v>2000</v>
      </c>
      <c r="V73" s="160">
        <f t="shared" si="30"/>
        <v>1500</v>
      </c>
    </row>
    <row r="74" ht="17.25" spans="1:22">
      <c r="A74" s="87"/>
      <c r="B74" s="171">
        <v>287</v>
      </c>
      <c r="C74" s="95" t="s">
        <v>118</v>
      </c>
      <c r="D74" s="96">
        <v>1000</v>
      </c>
      <c r="E74" s="97" t="s">
        <v>13</v>
      </c>
      <c r="F74" s="103">
        <v>41950</v>
      </c>
      <c r="G74" s="98"/>
      <c r="H74" s="99">
        <f t="shared" si="18"/>
        <v>1000</v>
      </c>
      <c r="I74" s="143">
        <f t="shared" si="20"/>
        <v>1200</v>
      </c>
      <c r="J74" s="142">
        <f t="shared" si="17"/>
        <v>860</v>
      </c>
      <c r="K74" s="98"/>
      <c r="L74" s="99">
        <f t="shared" si="26"/>
        <v>1080</v>
      </c>
      <c r="M74" s="143">
        <f t="shared" si="27"/>
        <v>1296</v>
      </c>
      <c r="N74" s="142">
        <f t="shared" si="28"/>
        <v>928.8</v>
      </c>
      <c r="P74" s="144">
        <v>1050</v>
      </c>
      <c r="Q74" s="158">
        <v>1260</v>
      </c>
      <c r="R74" s="158">
        <v>903</v>
      </c>
      <c r="S74" s="155"/>
      <c r="T74" s="159">
        <f t="shared" si="31"/>
        <v>1000</v>
      </c>
      <c r="U74" s="144">
        <f t="shared" si="29"/>
        <v>1200</v>
      </c>
      <c r="V74" s="160">
        <f t="shared" si="30"/>
        <v>860</v>
      </c>
    </row>
    <row r="75" ht="17.25" spans="1:22">
      <c r="A75" s="87"/>
      <c r="B75" s="171">
        <v>289</v>
      </c>
      <c r="C75" s="95" t="s">
        <v>119</v>
      </c>
      <c r="D75" s="96">
        <v>1400</v>
      </c>
      <c r="E75" s="97" t="s">
        <v>13</v>
      </c>
      <c r="F75" s="103">
        <v>41720</v>
      </c>
      <c r="G75" s="98"/>
      <c r="H75" s="99">
        <f t="shared" si="18"/>
        <v>1400</v>
      </c>
      <c r="I75" s="143">
        <f t="shared" si="20"/>
        <v>1600</v>
      </c>
      <c r="J75" s="142">
        <f t="shared" si="17"/>
        <v>1200</v>
      </c>
      <c r="K75" s="98"/>
      <c r="L75" s="99">
        <f t="shared" si="26"/>
        <v>1512</v>
      </c>
      <c r="M75" s="143">
        <f t="shared" si="27"/>
        <v>1728</v>
      </c>
      <c r="N75" s="142">
        <f t="shared" si="28"/>
        <v>1296</v>
      </c>
      <c r="P75" s="144">
        <v>1470</v>
      </c>
      <c r="Q75" s="158">
        <v>1680</v>
      </c>
      <c r="R75" s="158">
        <v>1260</v>
      </c>
      <c r="S75" s="155"/>
      <c r="T75" s="159">
        <f t="shared" si="31"/>
        <v>1400</v>
      </c>
      <c r="U75" s="144">
        <f t="shared" si="29"/>
        <v>1600</v>
      </c>
      <c r="V75" s="160">
        <f t="shared" si="30"/>
        <v>1200</v>
      </c>
    </row>
    <row r="76" ht="17.25" spans="1:22">
      <c r="A76" s="87"/>
      <c r="B76" s="171">
        <v>291</v>
      </c>
      <c r="C76" s="102" t="s">
        <v>120</v>
      </c>
      <c r="D76" s="96">
        <v>1600</v>
      </c>
      <c r="E76" s="97" t="s">
        <v>13</v>
      </c>
      <c r="F76" s="103">
        <v>39266</v>
      </c>
      <c r="G76" s="98"/>
      <c r="H76" s="99">
        <f t="shared" si="18"/>
        <v>1600</v>
      </c>
      <c r="I76" s="143">
        <f t="shared" si="20"/>
        <v>1800</v>
      </c>
      <c r="J76" s="142">
        <f t="shared" si="17"/>
        <v>1400</v>
      </c>
      <c r="K76" s="98"/>
      <c r="L76" s="99">
        <f t="shared" si="26"/>
        <v>1728</v>
      </c>
      <c r="M76" s="143">
        <f t="shared" si="27"/>
        <v>1944</v>
      </c>
      <c r="N76" s="142">
        <f t="shared" si="28"/>
        <v>1512</v>
      </c>
      <c r="P76" s="144">
        <v>1680</v>
      </c>
      <c r="Q76" s="158">
        <v>1890</v>
      </c>
      <c r="R76" s="158">
        <v>1470</v>
      </c>
      <c r="S76" s="155"/>
      <c r="T76" s="159">
        <f t="shared" si="31"/>
        <v>1600</v>
      </c>
      <c r="U76" s="144">
        <f t="shared" si="29"/>
        <v>1800</v>
      </c>
      <c r="V76" s="160">
        <f t="shared" si="30"/>
        <v>1400</v>
      </c>
    </row>
    <row r="77" ht="17.25" spans="1:22">
      <c r="A77" s="87" t="s">
        <v>121</v>
      </c>
      <c r="B77" s="106">
        <v>279</v>
      </c>
      <c r="C77" s="95" t="s">
        <v>122</v>
      </c>
      <c r="D77" s="96">
        <v>1800</v>
      </c>
      <c r="E77" s="97" t="s">
        <v>13</v>
      </c>
      <c r="F77" s="103">
        <v>41783</v>
      </c>
      <c r="G77" s="98"/>
      <c r="H77" s="99">
        <f t="shared" si="18"/>
        <v>1800</v>
      </c>
      <c r="I77" s="143">
        <f t="shared" si="20"/>
        <v>2000</v>
      </c>
      <c r="J77" s="142">
        <f t="shared" si="17"/>
        <v>1500</v>
      </c>
      <c r="K77" s="98"/>
      <c r="L77" s="99">
        <f t="shared" si="26"/>
        <v>1944</v>
      </c>
      <c r="M77" s="143">
        <f t="shared" si="27"/>
        <v>2160</v>
      </c>
      <c r="N77" s="142">
        <f t="shared" si="28"/>
        <v>1620</v>
      </c>
      <c r="P77" s="144">
        <v>1890</v>
      </c>
      <c r="Q77" s="158">
        <v>2100</v>
      </c>
      <c r="R77" s="158">
        <v>1575</v>
      </c>
      <c r="S77" s="155"/>
      <c r="T77" s="159">
        <f t="shared" si="31"/>
        <v>1800</v>
      </c>
      <c r="U77" s="144">
        <f t="shared" si="29"/>
        <v>2000</v>
      </c>
      <c r="V77" s="160">
        <f t="shared" si="30"/>
        <v>1500</v>
      </c>
    </row>
    <row r="78" ht="17.25" spans="1:22">
      <c r="A78" s="87"/>
      <c r="B78" s="171">
        <v>288</v>
      </c>
      <c r="C78" s="95" t="s">
        <v>123</v>
      </c>
      <c r="D78" s="96">
        <v>1800</v>
      </c>
      <c r="E78" s="97" t="s">
        <v>13</v>
      </c>
      <c r="F78" s="103">
        <v>42934</v>
      </c>
      <c r="G78" s="98"/>
      <c r="H78" s="99">
        <f t="shared" si="18"/>
        <v>1800</v>
      </c>
      <c r="I78" s="143">
        <f t="shared" si="20"/>
        <v>2000</v>
      </c>
      <c r="J78" s="142">
        <f t="shared" si="17"/>
        <v>1600</v>
      </c>
      <c r="K78" s="98"/>
      <c r="L78" s="99">
        <f t="shared" si="26"/>
        <v>1944</v>
      </c>
      <c r="M78" s="143">
        <f t="shared" si="27"/>
        <v>2160</v>
      </c>
      <c r="N78" s="142">
        <f t="shared" si="28"/>
        <v>1728</v>
      </c>
      <c r="P78" s="144">
        <v>1890</v>
      </c>
      <c r="Q78" s="158">
        <v>2100</v>
      </c>
      <c r="R78" s="158">
        <v>1680</v>
      </c>
      <c r="S78" s="155"/>
      <c r="T78" s="159">
        <f t="shared" si="31"/>
        <v>1800</v>
      </c>
      <c r="U78" s="144">
        <f t="shared" si="29"/>
        <v>2000</v>
      </c>
      <c r="V78" s="160">
        <f t="shared" si="30"/>
        <v>1600</v>
      </c>
    </row>
    <row r="79" ht="17.25" spans="1:22">
      <c r="A79" s="87"/>
      <c r="B79" s="171">
        <v>293</v>
      </c>
      <c r="C79" s="95" t="s">
        <v>124</v>
      </c>
      <c r="D79" s="96">
        <v>2755</v>
      </c>
      <c r="E79" s="97" t="s">
        <v>13</v>
      </c>
      <c r="F79" s="92">
        <v>45148</v>
      </c>
      <c r="G79" s="98"/>
      <c r="H79" s="99">
        <f t="shared" si="18"/>
        <v>2755</v>
      </c>
      <c r="I79" s="143">
        <f t="shared" si="20"/>
        <v>3000</v>
      </c>
      <c r="J79" s="142">
        <f t="shared" si="17"/>
        <v>2286</v>
      </c>
      <c r="K79" s="98"/>
      <c r="L79" s="99">
        <f t="shared" si="26"/>
        <v>2975.4</v>
      </c>
      <c r="M79" s="143">
        <f t="shared" si="27"/>
        <v>3240</v>
      </c>
      <c r="N79" s="142">
        <f t="shared" si="28"/>
        <v>2468.88</v>
      </c>
      <c r="P79" s="144">
        <v>2900</v>
      </c>
      <c r="Q79" s="158">
        <v>3150</v>
      </c>
      <c r="R79" s="158">
        <v>2400</v>
      </c>
      <c r="S79" s="155"/>
      <c r="T79" s="159">
        <v>2755</v>
      </c>
      <c r="U79" s="144">
        <f t="shared" si="29"/>
        <v>3000</v>
      </c>
      <c r="V79" s="160">
        <v>2286</v>
      </c>
    </row>
    <row r="80" ht="17.25" spans="1:22">
      <c r="A80" s="87"/>
      <c r="B80" s="87">
        <v>423</v>
      </c>
      <c r="C80" s="107" t="s">
        <v>125</v>
      </c>
      <c r="D80" s="96">
        <v>855</v>
      </c>
      <c r="E80" s="104" t="s">
        <v>126</v>
      </c>
      <c r="F80" s="103">
        <v>39753</v>
      </c>
      <c r="G80" s="98"/>
      <c r="H80" s="99">
        <f t="shared" si="18"/>
        <v>855</v>
      </c>
      <c r="I80" s="143">
        <f t="shared" si="20"/>
        <v>1000</v>
      </c>
      <c r="J80" s="142">
        <f t="shared" ref="J80:J101" si="32">SUM(V80)</f>
        <v>761.904761904762</v>
      </c>
      <c r="K80" s="98"/>
      <c r="L80" s="99">
        <f t="shared" si="26"/>
        <v>923.4</v>
      </c>
      <c r="M80" s="143">
        <f t="shared" si="27"/>
        <v>1080</v>
      </c>
      <c r="N80" s="142">
        <f t="shared" si="28"/>
        <v>822.857142857143</v>
      </c>
      <c r="P80" s="144">
        <v>900</v>
      </c>
      <c r="Q80" s="161">
        <v>1050</v>
      </c>
      <c r="R80" s="161">
        <v>800</v>
      </c>
      <c r="S80" s="155"/>
      <c r="T80" s="159">
        <v>855</v>
      </c>
      <c r="U80" s="144">
        <f t="shared" si="29"/>
        <v>1000</v>
      </c>
      <c r="V80" s="160">
        <f t="shared" ref="V80:V90" si="33">SUM(R80/1.05)</f>
        <v>761.904761904762</v>
      </c>
    </row>
    <row r="81" ht="17.25" spans="1:22">
      <c r="A81" s="87" t="s">
        <v>127</v>
      </c>
      <c r="B81" s="87">
        <v>424</v>
      </c>
      <c r="C81" s="172" t="s">
        <v>128</v>
      </c>
      <c r="D81" s="96">
        <v>10000</v>
      </c>
      <c r="E81" s="173" t="s">
        <v>126</v>
      </c>
      <c r="F81" s="174" t="s">
        <v>129</v>
      </c>
      <c r="H81" s="99">
        <f t="shared" si="18"/>
        <v>10000</v>
      </c>
      <c r="I81" s="143">
        <f t="shared" si="20"/>
        <v>10000</v>
      </c>
      <c r="J81" s="142">
        <f t="shared" si="32"/>
        <v>10000</v>
      </c>
      <c r="L81" s="99">
        <f t="shared" si="26"/>
        <v>10800</v>
      </c>
      <c r="M81" s="143">
        <f t="shared" si="27"/>
        <v>10800</v>
      </c>
      <c r="N81" s="142">
        <f t="shared" si="28"/>
        <v>10800</v>
      </c>
      <c r="P81" s="144">
        <v>10500</v>
      </c>
      <c r="Q81" s="191">
        <v>10500</v>
      </c>
      <c r="R81" s="191">
        <v>10500</v>
      </c>
      <c r="S81" s="155"/>
      <c r="T81" s="159">
        <f>SUM(P81/1.05)</f>
        <v>10000</v>
      </c>
      <c r="U81" s="144">
        <f t="shared" si="29"/>
        <v>10000</v>
      </c>
      <c r="V81" s="160">
        <f t="shared" si="33"/>
        <v>10000</v>
      </c>
    </row>
    <row r="82" ht="17.25" spans="1:22">
      <c r="A82" s="87"/>
      <c r="B82" s="87">
        <v>425</v>
      </c>
      <c r="C82" s="107" t="s">
        <v>130</v>
      </c>
      <c r="D82" s="96">
        <v>5000</v>
      </c>
      <c r="E82" s="104" t="s">
        <v>126</v>
      </c>
      <c r="F82" s="174" t="s">
        <v>129</v>
      </c>
      <c r="H82" s="99">
        <f t="shared" ref="H82:H101" si="34">SUM(T82)</f>
        <v>5000</v>
      </c>
      <c r="I82" s="143">
        <f t="shared" si="20"/>
        <v>5000</v>
      </c>
      <c r="J82" s="142">
        <f t="shared" si="32"/>
        <v>5000</v>
      </c>
      <c r="L82" s="99">
        <f t="shared" si="26"/>
        <v>5400</v>
      </c>
      <c r="M82" s="143">
        <f t="shared" si="27"/>
        <v>5400</v>
      </c>
      <c r="N82" s="142">
        <f t="shared" si="28"/>
        <v>5400</v>
      </c>
      <c r="P82" s="144">
        <v>5250</v>
      </c>
      <c r="Q82" s="161">
        <v>5250</v>
      </c>
      <c r="R82" s="161">
        <v>5250</v>
      </c>
      <c r="S82" s="155"/>
      <c r="T82" s="159">
        <f>SUM(P82/1.05)</f>
        <v>5000</v>
      </c>
      <c r="U82" s="144">
        <f t="shared" si="29"/>
        <v>5000</v>
      </c>
      <c r="V82" s="160">
        <f t="shared" si="33"/>
        <v>5000</v>
      </c>
    </row>
    <row r="83" ht="17.25" spans="1:22">
      <c r="A83" s="87"/>
      <c r="B83" s="87">
        <v>537</v>
      </c>
      <c r="C83" s="102" t="s">
        <v>131</v>
      </c>
      <c r="D83" s="96">
        <v>946</v>
      </c>
      <c r="E83" s="175" t="s">
        <v>13</v>
      </c>
      <c r="F83" s="103">
        <v>40163</v>
      </c>
      <c r="G83" s="98"/>
      <c r="H83" s="99">
        <f t="shared" si="34"/>
        <v>946</v>
      </c>
      <c r="I83" s="143">
        <f t="shared" ref="I83:I101" si="35">SUM(U83)</f>
        <v>1047.61904761905</v>
      </c>
      <c r="J83" s="142">
        <f t="shared" si="32"/>
        <v>857.142857142857</v>
      </c>
      <c r="K83" s="98"/>
      <c r="L83" s="99">
        <f t="shared" si="26"/>
        <v>1021.68</v>
      </c>
      <c r="M83" s="143">
        <f t="shared" si="27"/>
        <v>1131.42857142857</v>
      </c>
      <c r="N83" s="142">
        <f t="shared" si="28"/>
        <v>925.714285714286</v>
      </c>
      <c r="P83" s="144">
        <v>1000</v>
      </c>
      <c r="Q83" s="192">
        <v>1100</v>
      </c>
      <c r="R83" s="192">
        <v>900</v>
      </c>
      <c r="S83" s="155"/>
      <c r="T83" s="159">
        <v>946</v>
      </c>
      <c r="U83" s="144">
        <f t="shared" si="29"/>
        <v>1047.61904761905</v>
      </c>
      <c r="V83" s="160">
        <f t="shared" si="33"/>
        <v>857.142857142857</v>
      </c>
    </row>
    <row r="84" ht="17.25" spans="1:22">
      <c r="A84" s="87"/>
      <c r="B84" s="87">
        <v>539</v>
      </c>
      <c r="C84" s="102" t="s">
        <v>132</v>
      </c>
      <c r="D84" s="96">
        <v>1046</v>
      </c>
      <c r="E84" s="97" t="s">
        <v>13</v>
      </c>
      <c r="F84" s="103">
        <v>40507</v>
      </c>
      <c r="G84" s="98"/>
      <c r="H84" s="99">
        <f t="shared" si="34"/>
        <v>1046</v>
      </c>
      <c r="I84" s="143">
        <f t="shared" si="35"/>
        <v>1142.85714285714</v>
      </c>
      <c r="J84" s="142">
        <f t="shared" si="32"/>
        <v>952.380952380952</v>
      </c>
      <c r="K84" s="98"/>
      <c r="L84" s="99">
        <f t="shared" si="26"/>
        <v>1129.68</v>
      </c>
      <c r="M84" s="143">
        <f t="shared" si="27"/>
        <v>1234.28571428571</v>
      </c>
      <c r="N84" s="142">
        <f t="shared" si="28"/>
        <v>1028.57142857143</v>
      </c>
      <c r="P84" s="144">
        <v>1100</v>
      </c>
      <c r="Q84" s="161">
        <v>1200</v>
      </c>
      <c r="R84" s="161">
        <v>1000</v>
      </c>
      <c r="S84" s="155"/>
      <c r="T84" s="159">
        <v>1046</v>
      </c>
      <c r="U84" s="144">
        <f t="shared" si="29"/>
        <v>1142.85714285714</v>
      </c>
      <c r="V84" s="160">
        <f t="shared" si="33"/>
        <v>952.380952380952</v>
      </c>
    </row>
    <row r="85" ht="17.25" spans="1:22">
      <c r="A85" s="87" t="s">
        <v>133</v>
      </c>
      <c r="B85" s="106">
        <v>540</v>
      </c>
      <c r="C85" s="95" t="s">
        <v>134</v>
      </c>
      <c r="D85" s="96">
        <v>2286</v>
      </c>
      <c r="E85" s="97" t="s">
        <v>13</v>
      </c>
      <c r="F85" s="103">
        <v>41246</v>
      </c>
      <c r="G85" s="98"/>
      <c r="H85" s="99">
        <f t="shared" si="34"/>
        <v>2286</v>
      </c>
      <c r="I85" s="143">
        <f t="shared" si="35"/>
        <v>2600</v>
      </c>
      <c r="J85" s="142">
        <f t="shared" si="32"/>
        <v>2200</v>
      </c>
      <c r="K85" s="98"/>
      <c r="L85" s="99">
        <f t="shared" si="26"/>
        <v>2468.88</v>
      </c>
      <c r="M85" s="143">
        <f t="shared" si="27"/>
        <v>2808</v>
      </c>
      <c r="N85" s="142">
        <f t="shared" si="28"/>
        <v>2376</v>
      </c>
      <c r="P85" s="144">
        <v>2400</v>
      </c>
      <c r="Q85" s="161">
        <v>2730</v>
      </c>
      <c r="R85" s="161">
        <v>2310</v>
      </c>
      <c r="S85" s="155"/>
      <c r="T85" s="159">
        <v>2286</v>
      </c>
      <c r="U85" s="144">
        <f t="shared" si="29"/>
        <v>2600</v>
      </c>
      <c r="V85" s="160">
        <f t="shared" si="33"/>
        <v>2200</v>
      </c>
    </row>
    <row r="86" ht="17.25" spans="1:22">
      <c r="A86" s="87"/>
      <c r="B86" s="87">
        <v>541</v>
      </c>
      <c r="C86" s="176" t="s">
        <v>135</v>
      </c>
      <c r="D86" s="96">
        <v>5182</v>
      </c>
      <c r="E86" s="97" t="s">
        <v>13</v>
      </c>
      <c r="F86" s="103">
        <v>44495</v>
      </c>
      <c r="G86" s="98"/>
      <c r="H86" s="99">
        <f t="shared" si="34"/>
        <v>5182</v>
      </c>
      <c r="I86" s="143">
        <f t="shared" si="35"/>
        <v>5400</v>
      </c>
      <c r="J86" s="142">
        <f t="shared" si="32"/>
        <v>5000</v>
      </c>
      <c r="K86" s="98"/>
      <c r="L86" s="99">
        <f t="shared" si="26"/>
        <v>5596.56</v>
      </c>
      <c r="M86" s="143">
        <f t="shared" si="27"/>
        <v>5832</v>
      </c>
      <c r="N86" s="142">
        <f t="shared" si="28"/>
        <v>5400</v>
      </c>
      <c r="P86" s="144">
        <v>5450</v>
      </c>
      <c r="Q86" s="158">
        <v>5670</v>
      </c>
      <c r="R86" s="158">
        <v>5250</v>
      </c>
      <c r="S86" s="155"/>
      <c r="T86" s="159">
        <v>5182</v>
      </c>
      <c r="U86" s="144">
        <f t="shared" si="29"/>
        <v>5400</v>
      </c>
      <c r="V86" s="160">
        <f t="shared" si="33"/>
        <v>5000</v>
      </c>
    </row>
    <row r="87" ht="17.25" spans="1:22">
      <c r="A87" s="87"/>
      <c r="B87" s="87">
        <v>542</v>
      </c>
      <c r="C87" s="95" t="s">
        <v>136</v>
      </c>
      <c r="D87" s="96">
        <v>2182</v>
      </c>
      <c r="E87" s="97" t="s">
        <v>13</v>
      </c>
      <c r="F87" s="103">
        <v>44495</v>
      </c>
      <c r="G87" s="98"/>
      <c r="H87" s="99">
        <f t="shared" si="34"/>
        <v>2182</v>
      </c>
      <c r="I87" s="143">
        <f t="shared" si="35"/>
        <v>2200</v>
      </c>
      <c r="J87" s="142">
        <f t="shared" si="32"/>
        <v>2142.85714285714</v>
      </c>
      <c r="K87" s="98"/>
      <c r="L87" s="99">
        <f t="shared" si="26"/>
        <v>2356.56</v>
      </c>
      <c r="M87" s="143">
        <f t="shared" si="27"/>
        <v>2376</v>
      </c>
      <c r="N87" s="142">
        <f t="shared" si="28"/>
        <v>2314.28571428571</v>
      </c>
      <c r="P87" s="144">
        <v>2300</v>
      </c>
      <c r="Q87" s="158">
        <v>2310</v>
      </c>
      <c r="R87" s="158">
        <v>2250</v>
      </c>
      <c r="S87" s="155"/>
      <c r="T87" s="159">
        <v>2182</v>
      </c>
      <c r="U87" s="144">
        <f t="shared" si="29"/>
        <v>2200</v>
      </c>
      <c r="V87" s="160">
        <f t="shared" si="33"/>
        <v>2142.85714285714</v>
      </c>
    </row>
    <row r="88" ht="17.25" spans="1:22">
      <c r="A88" s="87"/>
      <c r="B88" s="87">
        <v>538</v>
      </c>
      <c r="C88" s="95" t="s">
        <v>137</v>
      </c>
      <c r="D88" s="96">
        <v>2091</v>
      </c>
      <c r="E88" s="97" t="s">
        <v>13</v>
      </c>
      <c r="F88" s="125">
        <v>45101</v>
      </c>
      <c r="G88" s="98"/>
      <c r="H88" s="99">
        <f t="shared" si="34"/>
        <v>2091</v>
      </c>
      <c r="I88" s="143">
        <f t="shared" si="35"/>
        <v>2400</v>
      </c>
      <c r="J88" s="142">
        <f t="shared" si="32"/>
        <v>1952.38095238095</v>
      </c>
      <c r="K88" s="98"/>
      <c r="L88" s="99">
        <f t="shared" si="26"/>
        <v>2258.28</v>
      </c>
      <c r="M88" s="143">
        <f t="shared" si="27"/>
        <v>2592</v>
      </c>
      <c r="N88" s="142">
        <f t="shared" si="28"/>
        <v>2108.57142857143</v>
      </c>
      <c r="P88" s="144">
        <v>2200</v>
      </c>
      <c r="Q88" s="158">
        <v>2520</v>
      </c>
      <c r="R88" s="158">
        <v>2050</v>
      </c>
      <c r="S88" s="155"/>
      <c r="T88" s="159">
        <v>2091</v>
      </c>
      <c r="U88" s="144">
        <f t="shared" si="29"/>
        <v>2400</v>
      </c>
      <c r="V88" s="160">
        <f t="shared" si="33"/>
        <v>1952.38095238095</v>
      </c>
    </row>
    <row r="89" ht="17.25" spans="1:22">
      <c r="A89" s="87"/>
      <c r="B89" s="87">
        <v>550</v>
      </c>
      <c r="C89" s="176" t="s">
        <v>138</v>
      </c>
      <c r="D89" s="96">
        <v>4755</v>
      </c>
      <c r="E89" s="97" t="s">
        <v>13</v>
      </c>
      <c r="F89" s="92" t="s">
        <v>139</v>
      </c>
      <c r="G89" s="98"/>
      <c r="H89" s="99">
        <f t="shared" si="34"/>
        <v>4755</v>
      </c>
      <c r="I89" s="143">
        <f t="shared" si="35"/>
        <v>5400</v>
      </c>
      <c r="J89" s="142">
        <f t="shared" si="32"/>
        <v>4571.42857142857</v>
      </c>
      <c r="K89" s="98"/>
      <c r="L89" s="99">
        <f t="shared" si="26"/>
        <v>5135.4</v>
      </c>
      <c r="M89" s="143">
        <f t="shared" si="27"/>
        <v>5832</v>
      </c>
      <c r="N89" s="142">
        <f t="shared" si="28"/>
        <v>4937.14285714286</v>
      </c>
      <c r="P89" s="144">
        <v>5000</v>
      </c>
      <c r="Q89" s="158">
        <v>5670</v>
      </c>
      <c r="R89" s="158">
        <v>4800</v>
      </c>
      <c r="S89" s="155"/>
      <c r="T89" s="159">
        <v>4755</v>
      </c>
      <c r="U89" s="144">
        <f t="shared" si="29"/>
        <v>5400</v>
      </c>
      <c r="V89" s="160">
        <f t="shared" si="33"/>
        <v>4571.42857142857</v>
      </c>
    </row>
    <row r="90" ht="18" spans="1:22">
      <c r="A90" s="116"/>
      <c r="B90" s="116">
        <v>551</v>
      </c>
      <c r="C90" s="127" t="s">
        <v>140</v>
      </c>
      <c r="D90" s="119">
        <v>2755</v>
      </c>
      <c r="E90" s="120" t="s">
        <v>13</v>
      </c>
      <c r="F90" s="128" t="s">
        <v>139</v>
      </c>
      <c r="G90" s="98"/>
      <c r="H90" s="99">
        <f t="shared" si="34"/>
        <v>2755</v>
      </c>
      <c r="I90" s="143">
        <f t="shared" si="35"/>
        <v>2800</v>
      </c>
      <c r="J90" s="142">
        <f t="shared" si="32"/>
        <v>2714.28571428571</v>
      </c>
      <c r="K90" s="98"/>
      <c r="L90" s="99">
        <f t="shared" si="26"/>
        <v>2975.4</v>
      </c>
      <c r="M90" s="143">
        <f t="shared" si="27"/>
        <v>3024</v>
      </c>
      <c r="N90" s="142">
        <f t="shared" si="28"/>
        <v>2931.42857142857</v>
      </c>
      <c r="P90" s="144">
        <v>2900</v>
      </c>
      <c r="Q90" s="158">
        <v>2940</v>
      </c>
      <c r="R90" s="158">
        <v>2850</v>
      </c>
      <c r="S90" s="155"/>
      <c r="T90" s="159">
        <v>2755</v>
      </c>
      <c r="U90" s="144">
        <f t="shared" si="29"/>
        <v>2800</v>
      </c>
      <c r="V90" s="160">
        <f t="shared" si="33"/>
        <v>2714.28571428571</v>
      </c>
    </row>
    <row r="91" ht="17.25" spans="1:22">
      <c r="A91" s="87"/>
      <c r="B91" s="177">
        <v>303</v>
      </c>
      <c r="C91" s="89" t="s">
        <v>141</v>
      </c>
      <c r="D91" s="90">
        <v>791</v>
      </c>
      <c r="E91" s="175" t="s">
        <v>13</v>
      </c>
      <c r="F91" s="92">
        <v>42578</v>
      </c>
      <c r="G91" s="98"/>
      <c r="H91" s="94">
        <f t="shared" si="34"/>
        <v>791</v>
      </c>
      <c r="I91" s="138">
        <f t="shared" si="35"/>
        <v>1000</v>
      </c>
      <c r="J91" s="140">
        <f t="shared" si="32"/>
        <v>700</v>
      </c>
      <c r="K91" s="98"/>
      <c r="L91" s="94">
        <f t="shared" si="26"/>
        <v>854.28</v>
      </c>
      <c r="M91" s="138">
        <f t="shared" si="27"/>
        <v>1080</v>
      </c>
      <c r="N91" s="140">
        <f t="shared" si="28"/>
        <v>756</v>
      </c>
      <c r="P91" s="141">
        <v>836.8</v>
      </c>
      <c r="Q91" s="154">
        <v>1050</v>
      </c>
      <c r="R91" s="154">
        <v>735</v>
      </c>
      <c r="S91" s="155"/>
      <c r="T91" s="159">
        <v>791</v>
      </c>
      <c r="U91" s="144">
        <v>1000</v>
      </c>
      <c r="V91" s="160">
        <v>700</v>
      </c>
    </row>
    <row r="92" ht="17.25" spans="1:22">
      <c r="A92" s="87"/>
      <c r="B92" s="87">
        <v>304</v>
      </c>
      <c r="C92" s="102" t="s">
        <v>142</v>
      </c>
      <c r="D92" s="96">
        <v>1200</v>
      </c>
      <c r="E92" s="97" t="s">
        <v>143</v>
      </c>
      <c r="F92" s="103">
        <v>35716</v>
      </c>
      <c r="G92" s="98"/>
      <c r="H92" s="99">
        <f t="shared" si="34"/>
        <v>1200</v>
      </c>
      <c r="I92" s="143">
        <f t="shared" si="35"/>
        <v>1500</v>
      </c>
      <c r="J92" s="142">
        <f t="shared" si="32"/>
        <v>1100</v>
      </c>
      <c r="K92" s="98"/>
      <c r="L92" s="99">
        <f t="shared" si="26"/>
        <v>1296</v>
      </c>
      <c r="M92" s="143">
        <f t="shared" si="27"/>
        <v>1620</v>
      </c>
      <c r="N92" s="142">
        <f t="shared" si="28"/>
        <v>1188</v>
      </c>
      <c r="P92" s="144">
        <v>1260</v>
      </c>
      <c r="Q92" s="158">
        <v>1575</v>
      </c>
      <c r="R92" s="158">
        <v>1155</v>
      </c>
      <c r="S92" s="155"/>
      <c r="T92" s="159">
        <f t="shared" ref="T92:V93" si="36">SUM(P92/1.05)</f>
        <v>1200</v>
      </c>
      <c r="U92" s="144">
        <f t="shared" si="36"/>
        <v>1500</v>
      </c>
      <c r="V92" s="160">
        <f t="shared" si="36"/>
        <v>1100</v>
      </c>
    </row>
    <row r="93" ht="17.25" spans="1:22">
      <c r="A93" s="87" t="s">
        <v>144</v>
      </c>
      <c r="B93" s="87">
        <v>309</v>
      </c>
      <c r="C93" s="102" t="s">
        <v>145</v>
      </c>
      <c r="D93" s="96">
        <v>1000</v>
      </c>
      <c r="E93" s="97" t="s">
        <v>13</v>
      </c>
      <c r="F93" s="103">
        <v>31463</v>
      </c>
      <c r="G93" s="98"/>
      <c r="H93" s="99">
        <f t="shared" si="34"/>
        <v>1000</v>
      </c>
      <c r="I93" s="143">
        <f t="shared" si="35"/>
        <v>1200</v>
      </c>
      <c r="J93" s="142">
        <f t="shared" si="32"/>
        <v>900</v>
      </c>
      <c r="K93" s="98"/>
      <c r="L93" s="99">
        <f t="shared" si="26"/>
        <v>1080</v>
      </c>
      <c r="M93" s="143">
        <f t="shared" si="27"/>
        <v>1296</v>
      </c>
      <c r="N93" s="142">
        <f t="shared" si="28"/>
        <v>972</v>
      </c>
      <c r="P93" s="144">
        <v>1050</v>
      </c>
      <c r="Q93" s="158">
        <v>1260</v>
      </c>
      <c r="R93" s="158">
        <v>945</v>
      </c>
      <c r="S93" s="155"/>
      <c r="T93" s="159">
        <f t="shared" si="36"/>
        <v>1000</v>
      </c>
      <c r="U93" s="144">
        <f t="shared" si="36"/>
        <v>1200</v>
      </c>
      <c r="V93" s="160">
        <f t="shared" si="36"/>
        <v>900</v>
      </c>
    </row>
    <row r="94" ht="17.25" spans="1:22">
      <c r="A94" s="87"/>
      <c r="B94" s="87">
        <v>310</v>
      </c>
      <c r="C94" s="102" t="s">
        <v>146</v>
      </c>
      <c r="D94" s="96">
        <v>1191</v>
      </c>
      <c r="E94" s="97" t="s">
        <v>13</v>
      </c>
      <c r="F94" s="174" t="s">
        <v>147</v>
      </c>
      <c r="H94" s="99">
        <f t="shared" si="34"/>
        <v>1191</v>
      </c>
      <c r="I94" s="143">
        <f t="shared" si="35"/>
        <v>1400</v>
      </c>
      <c r="J94" s="142">
        <f t="shared" si="32"/>
        <v>1100</v>
      </c>
      <c r="L94" s="99">
        <f t="shared" si="26"/>
        <v>1286.28</v>
      </c>
      <c r="M94" s="143">
        <f t="shared" si="27"/>
        <v>1512</v>
      </c>
      <c r="N94" s="142">
        <f t="shared" si="28"/>
        <v>1188</v>
      </c>
      <c r="P94" s="144">
        <v>1259</v>
      </c>
      <c r="Q94" s="158">
        <v>1470</v>
      </c>
      <c r="R94" s="163">
        <v>1155</v>
      </c>
      <c r="S94" s="155"/>
      <c r="T94" s="159">
        <v>1191</v>
      </c>
      <c r="U94" s="144">
        <f t="shared" ref="U94:V99" si="37">SUM(Q94/1.05)</f>
        <v>1400</v>
      </c>
      <c r="V94" s="160">
        <f t="shared" si="37"/>
        <v>1100</v>
      </c>
    </row>
    <row r="95" ht="17.25" spans="1:22">
      <c r="A95" s="87"/>
      <c r="B95" s="87">
        <v>311</v>
      </c>
      <c r="C95" s="102" t="s">
        <v>148</v>
      </c>
      <c r="D95" s="96">
        <v>2091</v>
      </c>
      <c r="E95" s="97" t="s">
        <v>13</v>
      </c>
      <c r="F95" s="103">
        <v>35598</v>
      </c>
      <c r="G95" s="98"/>
      <c r="H95" s="99">
        <f t="shared" si="34"/>
        <v>2091</v>
      </c>
      <c r="I95" s="143">
        <f t="shared" si="35"/>
        <v>2190</v>
      </c>
      <c r="J95" s="142">
        <f t="shared" si="32"/>
        <v>2000</v>
      </c>
      <c r="K95" s="98"/>
      <c r="L95" s="99">
        <f t="shared" si="26"/>
        <v>2258.28</v>
      </c>
      <c r="M95" s="143">
        <f t="shared" si="27"/>
        <v>2365.2</v>
      </c>
      <c r="N95" s="142">
        <f t="shared" si="28"/>
        <v>2160</v>
      </c>
      <c r="P95" s="144">
        <v>2200</v>
      </c>
      <c r="Q95" s="158">
        <v>2299.5</v>
      </c>
      <c r="R95" s="163">
        <v>2100</v>
      </c>
      <c r="S95" s="155"/>
      <c r="T95" s="159">
        <v>2091</v>
      </c>
      <c r="U95" s="144">
        <f t="shared" si="37"/>
        <v>2190</v>
      </c>
      <c r="V95" s="160">
        <f t="shared" si="37"/>
        <v>2000</v>
      </c>
    </row>
    <row r="96" ht="17.25" spans="1:22">
      <c r="A96" s="87"/>
      <c r="B96" s="87">
        <v>312</v>
      </c>
      <c r="C96" s="102" t="s">
        <v>149</v>
      </c>
      <c r="D96" s="96">
        <v>2091</v>
      </c>
      <c r="E96" s="101" t="s">
        <v>13</v>
      </c>
      <c r="F96" s="92">
        <v>34790</v>
      </c>
      <c r="G96" s="98"/>
      <c r="H96" s="99">
        <f t="shared" si="34"/>
        <v>2091</v>
      </c>
      <c r="I96" s="143">
        <f t="shared" si="35"/>
        <v>2190</v>
      </c>
      <c r="J96" s="142">
        <f t="shared" si="32"/>
        <v>2000</v>
      </c>
      <c r="K96" s="98"/>
      <c r="L96" s="99">
        <f t="shared" si="26"/>
        <v>2258.28</v>
      </c>
      <c r="M96" s="143">
        <f t="shared" si="27"/>
        <v>2365.2</v>
      </c>
      <c r="N96" s="142">
        <f t="shared" si="28"/>
        <v>2160</v>
      </c>
      <c r="P96" s="144">
        <v>2200</v>
      </c>
      <c r="Q96" s="158">
        <v>2299.5</v>
      </c>
      <c r="R96" s="163">
        <v>2100</v>
      </c>
      <c r="S96" s="155"/>
      <c r="T96" s="159">
        <v>2091</v>
      </c>
      <c r="U96" s="144">
        <f t="shared" si="37"/>
        <v>2190</v>
      </c>
      <c r="V96" s="160">
        <f t="shared" si="37"/>
        <v>2000</v>
      </c>
    </row>
    <row r="97" ht="17.25" spans="1:22">
      <c r="A97" s="87"/>
      <c r="B97" s="87">
        <v>313</v>
      </c>
      <c r="C97" s="102" t="s">
        <v>150</v>
      </c>
      <c r="D97" s="96">
        <v>2282</v>
      </c>
      <c r="E97" s="97" t="s">
        <v>13</v>
      </c>
      <c r="F97" s="103">
        <v>36880</v>
      </c>
      <c r="G97" s="98"/>
      <c r="H97" s="99">
        <f t="shared" si="34"/>
        <v>2282</v>
      </c>
      <c r="I97" s="143">
        <f t="shared" si="35"/>
        <v>2380.95238095238</v>
      </c>
      <c r="J97" s="142">
        <f t="shared" si="32"/>
        <v>2190.47619047619</v>
      </c>
      <c r="K97" s="98"/>
      <c r="L97" s="99">
        <f t="shared" si="26"/>
        <v>2464.56</v>
      </c>
      <c r="M97" s="143">
        <f t="shared" si="27"/>
        <v>2571.42857142857</v>
      </c>
      <c r="N97" s="142">
        <f t="shared" si="28"/>
        <v>2365.71428571429</v>
      </c>
      <c r="P97" s="144">
        <v>2400</v>
      </c>
      <c r="Q97" s="158">
        <v>2500</v>
      </c>
      <c r="R97" s="163">
        <v>2300</v>
      </c>
      <c r="S97" s="155"/>
      <c r="T97" s="159">
        <v>2282</v>
      </c>
      <c r="U97" s="144">
        <f t="shared" si="37"/>
        <v>2380.95238095238</v>
      </c>
      <c r="V97" s="160">
        <f t="shared" si="37"/>
        <v>2190.47619047619</v>
      </c>
    </row>
    <row r="98" ht="17.25" spans="1:22">
      <c r="A98" s="87"/>
      <c r="B98" s="87">
        <v>403</v>
      </c>
      <c r="C98" s="102" t="s">
        <v>151</v>
      </c>
      <c r="D98" s="96">
        <v>528</v>
      </c>
      <c r="E98" s="101" t="s">
        <v>126</v>
      </c>
      <c r="F98" s="174"/>
      <c r="H98" s="99">
        <f t="shared" si="34"/>
        <v>528</v>
      </c>
      <c r="I98" s="143">
        <f t="shared" si="35"/>
        <v>600</v>
      </c>
      <c r="J98" s="142">
        <f t="shared" si="32"/>
        <v>495.238095238095</v>
      </c>
      <c r="L98" s="99">
        <f t="shared" si="26"/>
        <v>570.24</v>
      </c>
      <c r="M98" s="143">
        <f t="shared" si="27"/>
        <v>648</v>
      </c>
      <c r="N98" s="142">
        <f t="shared" si="28"/>
        <v>534.857142857143</v>
      </c>
      <c r="P98" s="144">
        <v>560</v>
      </c>
      <c r="Q98" s="158">
        <v>630</v>
      </c>
      <c r="R98" s="158">
        <v>520</v>
      </c>
      <c r="S98" s="155"/>
      <c r="T98" s="159">
        <v>528</v>
      </c>
      <c r="U98" s="144">
        <f t="shared" si="37"/>
        <v>600</v>
      </c>
      <c r="V98" s="160">
        <f t="shared" si="37"/>
        <v>495.238095238095</v>
      </c>
    </row>
    <row r="99" ht="17.25" spans="1:22">
      <c r="A99" s="87" t="s">
        <v>78</v>
      </c>
      <c r="B99" s="87">
        <v>404</v>
      </c>
      <c r="C99" s="102" t="s">
        <v>152</v>
      </c>
      <c r="D99" s="96">
        <v>528</v>
      </c>
      <c r="E99" s="101" t="s">
        <v>126</v>
      </c>
      <c r="F99" s="174"/>
      <c r="H99" s="99">
        <f t="shared" si="34"/>
        <v>528</v>
      </c>
      <c r="I99" s="143">
        <f t="shared" si="35"/>
        <v>600</v>
      </c>
      <c r="J99" s="142">
        <f t="shared" si="32"/>
        <v>495.238095238095</v>
      </c>
      <c r="L99" s="99">
        <f t="shared" si="26"/>
        <v>570.24</v>
      </c>
      <c r="M99" s="143">
        <f t="shared" si="27"/>
        <v>648</v>
      </c>
      <c r="N99" s="142">
        <f t="shared" si="28"/>
        <v>534.857142857143</v>
      </c>
      <c r="P99" s="144">
        <v>560</v>
      </c>
      <c r="Q99" s="158">
        <v>630</v>
      </c>
      <c r="R99" s="158">
        <v>520</v>
      </c>
      <c r="S99" s="155"/>
      <c r="T99" s="159">
        <v>528</v>
      </c>
      <c r="U99" s="144">
        <f t="shared" si="37"/>
        <v>600</v>
      </c>
      <c r="V99" s="160">
        <f t="shared" si="37"/>
        <v>495.238095238095</v>
      </c>
    </row>
    <row r="100" ht="17.25" spans="1:22">
      <c r="A100" s="87"/>
      <c r="B100" s="106">
        <v>405</v>
      </c>
      <c r="C100" s="95" t="s">
        <v>153</v>
      </c>
      <c r="D100" s="96">
        <v>728</v>
      </c>
      <c r="E100" s="101" t="s">
        <v>126</v>
      </c>
      <c r="F100" s="178"/>
      <c r="G100" s="179"/>
      <c r="H100" s="99">
        <f t="shared" si="34"/>
        <v>728</v>
      </c>
      <c r="I100" s="143">
        <f t="shared" si="35"/>
        <v>728</v>
      </c>
      <c r="J100" s="142">
        <f t="shared" si="32"/>
        <v>728</v>
      </c>
      <c r="L100" s="99">
        <f t="shared" si="26"/>
        <v>786.24</v>
      </c>
      <c r="M100" s="143">
        <f t="shared" si="27"/>
        <v>786.24</v>
      </c>
      <c r="N100" s="142">
        <f t="shared" si="28"/>
        <v>786.24</v>
      </c>
      <c r="P100" s="189">
        <v>778</v>
      </c>
      <c r="Q100" s="161">
        <v>778</v>
      </c>
      <c r="R100" s="161">
        <v>778</v>
      </c>
      <c r="S100" s="155"/>
      <c r="T100" s="159">
        <v>728</v>
      </c>
      <c r="U100" s="144">
        <v>728</v>
      </c>
      <c r="V100" s="160">
        <v>728</v>
      </c>
    </row>
    <row r="101" ht="17.25" spans="1:22">
      <c r="A101" s="87" t="s">
        <v>78</v>
      </c>
      <c r="B101" s="171">
        <v>407</v>
      </c>
      <c r="C101" s="95" t="s">
        <v>154</v>
      </c>
      <c r="D101" s="96">
        <v>1455</v>
      </c>
      <c r="E101" s="101" t="s">
        <v>126</v>
      </c>
      <c r="F101" s="178" t="s">
        <v>155</v>
      </c>
      <c r="G101" s="179"/>
      <c r="H101" s="99">
        <f t="shared" si="34"/>
        <v>1455</v>
      </c>
      <c r="I101" s="143">
        <f t="shared" si="35"/>
        <v>1455</v>
      </c>
      <c r="J101" s="142">
        <f t="shared" si="32"/>
        <v>1455</v>
      </c>
      <c r="L101" s="99">
        <f t="shared" si="26"/>
        <v>1571.4</v>
      </c>
      <c r="M101" s="143">
        <f t="shared" si="27"/>
        <v>1571.4</v>
      </c>
      <c r="N101" s="142">
        <f t="shared" si="28"/>
        <v>1571.4</v>
      </c>
      <c r="P101" s="189">
        <v>1556</v>
      </c>
      <c r="Q101" s="161">
        <v>1556</v>
      </c>
      <c r="R101" s="161">
        <v>1556</v>
      </c>
      <c r="S101" s="155"/>
      <c r="T101" s="159">
        <v>1455</v>
      </c>
      <c r="U101" s="144">
        <v>1455</v>
      </c>
      <c r="V101" s="160">
        <v>1455</v>
      </c>
    </row>
    <row r="102" ht="17.25" spans="1:22">
      <c r="A102" s="87"/>
      <c r="B102" s="171">
        <v>409</v>
      </c>
      <c r="C102" s="95" t="s">
        <v>156</v>
      </c>
      <c r="D102" s="96">
        <v>9091</v>
      </c>
      <c r="E102" s="104" t="s">
        <v>157</v>
      </c>
      <c r="F102" s="178"/>
      <c r="G102" s="179"/>
      <c r="H102" s="99">
        <f t="shared" ref="H102" si="38">SUM(T102)</f>
        <v>9091</v>
      </c>
      <c r="I102" s="143">
        <f t="shared" ref="I102" si="39">SUM(U102)</f>
        <v>9091</v>
      </c>
      <c r="J102" s="142">
        <f t="shared" ref="J102" si="40">SUM(V102)</f>
        <v>9091</v>
      </c>
      <c r="L102" s="99">
        <f t="shared" si="26"/>
        <v>9818.28</v>
      </c>
      <c r="M102" s="143">
        <f t="shared" si="27"/>
        <v>9818.28</v>
      </c>
      <c r="N102" s="142">
        <f t="shared" si="28"/>
        <v>9818.28</v>
      </c>
      <c r="P102" s="189">
        <v>9723</v>
      </c>
      <c r="Q102" s="161">
        <v>9723</v>
      </c>
      <c r="R102" s="161">
        <v>9723</v>
      </c>
      <c r="S102" s="155"/>
      <c r="T102" s="159">
        <v>9091</v>
      </c>
      <c r="U102" s="144">
        <v>9091</v>
      </c>
      <c r="V102" s="160">
        <v>9091</v>
      </c>
    </row>
    <row r="103" ht="17.25" spans="1:22">
      <c r="A103" s="87"/>
      <c r="B103" s="106">
        <v>418</v>
      </c>
      <c r="C103" s="102" t="s">
        <v>158</v>
      </c>
      <c r="D103" s="96">
        <v>3900</v>
      </c>
      <c r="E103" s="97" t="s">
        <v>126</v>
      </c>
      <c r="F103" s="103">
        <v>40274</v>
      </c>
      <c r="G103" s="98"/>
      <c r="H103" s="99">
        <f t="shared" ref="H103:H135" si="41">SUM(T103)</f>
        <v>3900</v>
      </c>
      <c r="I103" s="143">
        <f t="shared" ref="I103:I135" si="42">SUM(U103)</f>
        <v>4300</v>
      </c>
      <c r="J103" s="142">
        <f t="shared" ref="J103:J111" si="43">SUM(V103)</f>
        <v>3619.04761904762</v>
      </c>
      <c r="K103" s="98"/>
      <c r="L103" s="99">
        <f t="shared" si="26"/>
        <v>4212</v>
      </c>
      <c r="M103" s="143">
        <f t="shared" si="27"/>
        <v>4644</v>
      </c>
      <c r="N103" s="142">
        <f t="shared" si="28"/>
        <v>3908.57142857143</v>
      </c>
      <c r="P103" s="144">
        <v>4100</v>
      </c>
      <c r="Q103" s="158">
        <v>4515</v>
      </c>
      <c r="R103" s="158">
        <v>3800</v>
      </c>
      <c r="S103" s="155"/>
      <c r="T103" s="159">
        <v>3900</v>
      </c>
      <c r="U103" s="144">
        <f t="shared" ref="U103:V104" si="44">SUM(Q103/1.05)</f>
        <v>4300</v>
      </c>
      <c r="V103" s="160">
        <f t="shared" si="44"/>
        <v>3619.04761904762</v>
      </c>
    </row>
    <row r="104" ht="17.25" spans="1:22">
      <c r="A104" s="87"/>
      <c r="B104" s="100">
        <v>421</v>
      </c>
      <c r="C104" s="102" t="s">
        <v>159</v>
      </c>
      <c r="D104" s="96">
        <v>600</v>
      </c>
      <c r="E104" s="97" t="s">
        <v>126</v>
      </c>
      <c r="F104" s="103">
        <v>39527</v>
      </c>
      <c r="G104" s="98"/>
      <c r="H104" s="99">
        <f t="shared" si="41"/>
        <v>600</v>
      </c>
      <c r="I104" s="143">
        <f t="shared" si="42"/>
        <v>700</v>
      </c>
      <c r="J104" s="142">
        <f t="shared" si="43"/>
        <v>500</v>
      </c>
      <c r="K104" s="98"/>
      <c r="L104" s="99">
        <f t="shared" si="26"/>
        <v>648</v>
      </c>
      <c r="M104" s="143">
        <f t="shared" si="27"/>
        <v>756</v>
      </c>
      <c r="N104" s="142">
        <f t="shared" si="28"/>
        <v>540</v>
      </c>
      <c r="P104" s="144">
        <v>630</v>
      </c>
      <c r="Q104" s="158">
        <v>735</v>
      </c>
      <c r="R104" s="158">
        <v>525</v>
      </c>
      <c r="S104" s="155"/>
      <c r="T104" s="159">
        <f>SUM(P104/1.05)</f>
        <v>600</v>
      </c>
      <c r="U104" s="144">
        <f t="shared" si="44"/>
        <v>700</v>
      </c>
      <c r="V104" s="160">
        <f t="shared" si="44"/>
        <v>500</v>
      </c>
    </row>
    <row r="105" ht="17.25" spans="1:22">
      <c r="A105" s="87" t="s">
        <v>144</v>
      </c>
      <c r="B105" s="87">
        <v>422</v>
      </c>
      <c r="C105" s="95" t="s">
        <v>160</v>
      </c>
      <c r="D105" s="96">
        <v>255</v>
      </c>
      <c r="E105" s="104" t="s">
        <v>126</v>
      </c>
      <c r="F105" s="109">
        <v>41579</v>
      </c>
      <c r="G105" s="110"/>
      <c r="H105" s="99">
        <f t="shared" si="41"/>
        <v>255</v>
      </c>
      <c r="I105" s="143">
        <f t="shared" si="42"/>
        <v>300</v>
      </c>
      <c r="J105" s="142">
        <f t="shared" si="43"/>
        <v>228</v>
      </c>
      <c r="K105" s="110"/>
      <c r="L105" s="99">
        <f t="shared" si="26"/>
        <v>275.4</v>
      </c>
      <c r="M105" s="143">
        <f t="shared" si="27"/>
        <v>324</v>
      </c>
      <c r="N105" s="142">
        <f t="shared" si="28"/>
        <v>246.24</v>
      </c>
      <c r="P105" s="144">
        <v>270</v>
      </c>
      <c r="Q105" s="161">
        <v>315</v>
      </c>
      <c r="R105" s="161">
        <v>239.4</v>
      </c>
      <c r="S105" s="155"/>
      <c r="T105" s="159">
        <v>255</v>
      </c>
      <c r="U105" s="144">
        <f>SUM(Q105/1.05)</f>
        <v>300</v>
      </c>
      <c r="V105" s="160">
        <v>228</v>
      </c>
    </row>
    <row r="106" ht="17.25" spans="1:22">
      <c r="A106" s="87"/>
      <c r="B106" s="87">
        <v>431</v>
      </c>
      <c r="C106" s="95" t="s">
        <v>161</v>
      </c>
      <c r="D106" s="96">
        <v>500</v>
      </c>
      <c r="E106" s="180" t="s">
        <v>162</v>
      </c>
      <c r="F106" s="181">
        <v>41955</v>
      </c>
      <c r="G106" s="98"/>
      <c r="H106" s="94">
        <f t="shared" si="41"/>
        <v>500</v>
      </c>
      <c r="I106" s="138">
        <f t="shared" si="42"/>
        <v>1000</v>
      </c>
      <c r="J106" s="140">
        <f t="shared" si="43"/>
        <v>389</v>
      </c>
      <c r="K106" s="110"/>
      <c r="L106" s="94">
        <f t="shared" si="26"/>
        <v>540</v>
      </c>
      <c r="M106" s="138">
        <f t="shared" si="27"/>
        <v>1080</v>
      </c>
      <c r="N106" s="140">
        <f t="shared" si="28"/>
        <v>420.12</v>
      </c>
      <c r="P106" s="141">
        <v>525</v>
      </c>
      <c r="Q106" s="154">
        <v>1050</v>
      </c>
      <c r="R106" s="154">
        <v>408</v>
      </c>
      <c r="S106" s="155"/>
      <c r="T106" s="156">
        <v>500</v>
      </c>
      <c r="U106" s="141">
        <v>1000</v>
      </c>
      <c r="V106" s="157">
        <v>389</v>
      </c>
    </row>
    <row r="107" ht="17.25" spans="1:22">
      <c r="A107" s="87"/>
      <c r="B107" s="87">
        <v>411</v>
      </c>
      <c r="C107" s="102" t="s">
        <v>163</v>
      </c>
      <c r="D107" s="96">
        <v>1428</v>
      </c>
      <c r="E107" s="97" t="s">
        <v>126</v>
      </c>
      <c r="F107" s="174"/>
      <c r="H107" s="99">
        <f t="shared" si="41"/>
        <v>1428</v>
      </c>
      <c r="I107" s="143">
        <f t="shared" si="42"/>
        <v>1714</v>
      </c>
      <c r="J107" s="142">
        <f t="shared" si="43"/>
        <v>1238.09523809524</v>
      </c>
      <c r="L107" s="99">
        <f t="shared" si="26"/>
        <v>1542.24</v>
      </c>
      <c r="M107" s="143">
        <f t="shared" si="27"/>
        <v>1851.12</v>
      </c>
      <c r="N107" s="142">
        <f t="shared" si="28"/>
        <v>1337.14285714286</v>
      </c>
      <c r="P107" s="144">
        <v>1500</v>
      </c>
      <c r="Q107" s="158">
        <v>1799.7</v>
      </c>
      <c r="R107" s="158">
        <v>1300</v>
      </c>
      <c r="S107" s="155"/>
      <c r="T107" s="159">
        <v>1428</v>
      </c>
      <c r="U107" s="144">
        <f>SUM(Q107/1.05)</f>
        <v>1714</v>
      </c>
      <c r="V107" s="160">
        <f>SUM(R107/1.05)</f>
        <v>1238.09523809524</v>
      </c>
    </row>
    <row r="108" ht="17.25" spans="1:22">
      <c r="A108" s="87"/>
      <c r="B108" s="87">
        <v>414</v>
      </c>
      <c r="C108" s="102" t="s">
        <v>164</v>
      </c>
      <c r="D108" s="96">
        <v>1164</v>
      </c>
      <c r="E108" s="101" t="s">
        <v>126</v>
      </c>
      <c r="F108" s="174"/>
      <c r="H108" s="99">
        <f t="shared" si="41"/>
        <v>1164</v>
      </c>
      <c r="I108" s="143">
        <f t="shared" si="42"/>
        <v>1457</v>
      </c>
      <c r="J108" s="142">
        <f t="shared" si="43"/>
        <v>1067.61904761905</v>
      </c>
      <c r="L108" s="99">
        <f t="shared" si="26"/>
        <v>1257.12</v>
      </c>
      <c r="M108" s="143">
        <f t="shared" si="27"/>
        <v>1573.56</v>
      </c>
      <c r="N108" s="142">
        <f t="shared" si="28"/>
        <v>1153.02857142857</v>
      </c>
      <c r="P108" s="144">
        <v>1223</v>
      </c>
      <c r="Q108" s="158">
        <v>1528.8</v>
      </c>
      <c r="R108" s="158">
        <v>1121</v>
      </c>
      <c r="S108" s="155"/>
      <c r="T108" s="159">
        <v>1164</v>
      </c>
      <c r="U108" s="144">
        <v>1457</v>
      </c>
      <c r="V108" s="160">
        <f>SUM(R108/1.05)</f>
        <v>1067.61904761905</v>
      </c>
    </row>
    <row r="109" ht="17.25" spans="1:22">
      <c r="A109" s="87"/>
      <c r="B109" s="87">
        <v>413</v>
      </c>
      <c r="C109" s="102" t="s">
        <v>165</v>
      </c>
      <c r="D109" s="96">
        <v>1164</v>
      </c>
      <c r="E109" s="97" t="s">
        <v>126</v>
      </c>
      <c r="F109" s="174"/>
      <c r="H109" s="99">
        <f t="shared" si="41"/>
        <v>1164</v>
      </c>
      <c r="I109" s="143">
        <f t="shared" si="42"/>
        <v>1457</v>
      </c>
      <c r="J109" s="142">
        <f t="shared" si="43"/>
        <v>1067.61904761905</v>
      </c>
      <c r="L109" s="99">
        <f t="shared" si="26"/>
        <v>1257.12</v>
      </c>
      <c r="M109" s="143">
        <f t="shared" si="27"/>
        <v>1573.56</v>
      </c>
      <c r="N109" s="142">
        <f t="shared" si="28"/>
        <v>1153.02857142857</v>
      </c>
      <c r="P109" s="144">
        <v>1223</v>
      </c>
      <c r="Q109" s="158">
        <v>1528.8</v>
      </c>
      <c r="R109" s="158">
        <v>1121</v>
      </c>
      <c r="S109" s="155"/>
      <c r="T109" s="159">
        <v>1164</v>
      </c>
      <c r="U109" s="144">
        <v>1457</v>
      </c>
      <c r="V109" s="160">
        <f>SUM(R109/1.05)</f>
        <v>1067.61904761905</v>
      </c>
    </row>
    <row r="110" ht="17.25" spans="1:22">
      <c r="A110" s="87"/>
      <c r="B110" s="87">
        <v>415</v>
      </c>
      <c r="C110" s="102" t="s">
        <v>166</v>
      </c>
      <c r="D110" s="96">
        <v>1164</v>
      </c>
      <c r="E110" s="101" t="s">
        <v>126</v>
      </c>
      <c r="F110" s="174"/>
      <c r="H110" s="99">
        <f t="shared" si="41"/>
        <v>1164</v>
      </c>
      <c r="I110" s="143">
        <f t="shared" si="42"/>
        <v>1457</v>
      </c>
      <c r="J110" s="142">
        <f t="shared" si="43"/>
        <v>1067.61904761905</v>
      </c>
      <c r="L110" s="99">
        <f t="shared" si="26"/>
        <v>1257.12</v>
      </c>
      <c r="M110" s="143">
        <f t="shared" si="27"/>
        <v>1573.56</v>
      </c>
      <c r="N110" s="142">
        <f t="shared" si="28"/>
        <v>1153.02857142857</v>
      </c>
      <c r="P110" s="144">
        <v>1223</v>
      </c>
      <c r="Q110" s="158">
        <v>1528.8</v>
      </c>
      <c r="R110" s="158">
        <v>1121</v>
      </c>
      <c r="S110" s="155"/>
      <c r="T110" s="159">
        <v>1164</v>
      </c>
      <c r="U110" s="144">
        <v>1457</v>
      </c>
      <c r="V110" s="160">
        <f>SUM(R110/1.05)</f>
        <v>1067.61904761905</v>
      </c>
    </row>
    <row r="111" ht="17.25" spans="1:22">
      <c r="A111" s="87"/>
      <c r="B111" s="87">
        <v>417</v>
      </c>
      <c r="C111" s="102" t="s">
        <v>167</v>
      </c>
      <c r="D111" s="96">
        <v>1455</v>
      </c>
      <c r="E111" s="97" t="s">
        <v>126</v>
      </c>
      <c r="F111" s="174"/>
      <c r="H111" s="99">
        <f t="shared" si="41"/>
        <v>1455</v>
      </c>
      <c r="I111" s="143">
        <f t="shared" si="42"/>
        <v>1749</v>
      </c>
      <c r="J111" s="142">
        <f t="shared" si="43"/>
        <v>1358</v>
      </c>
      <c r="L111" s="99">
        <f t="shared" si="26"/>
        <v>1571.4</v>
      </c>
      <c r="M111" s="143">
        <f t="shared" si="27"/>
        <v>1888.92</v>
      </c>
      <c r="N111" s="142">
        <f t="shared" si="28"/>
        <v>1466.64</v>
      </c>
      <c r="P111" s="144">
        <v>1529</v>
      </c>
      <c r="Q111" s="158">
        <v>1835.4</v>
      </c>
      <c r="R111" s="158">
        <v>1427</v>
      </c>
      <c r="S111" s="155"/>
      <c r="T111" s="159">
        <v>1455</v>
      </c>
      <c r="U111" s="144">
        <v>1749</v>
      </c>
      <c r="V111" s="160">
        <v>1358</v>
      </c>
    </row>
    <row r="112" ht="17.25" spans="1:22">
      <c r="A112" s="87"/>
      <c r="B112" s="87">
        <v>432</v>
      </c>
      <c r="C112" s="102" t="s">
        <v>168</v>
      </c>
      <c r="D112" s="96">
        <v>1400</v>
      </c>
      <c r="E112" s="97" t="s">
        <v>126</v>
      </c>
      <c r="F112" s="174" t="s">
        <v>169</v>
      </c>
      <c r="H112" s="99">
        <f t="shared" si="41"/>
        <v>1400</v>
      </c>
      <c r="I112" s="143">
        <f t="shared" si="42"/>
        <v>2000</v>
      </c>
      <c r="J112" s="142">
        <f t="shared" ref="J112:J159" si="45">SUM(V112)</f>
        <v>1300</v>
      </c>
      <c r="L112" s="99">
        <f t="shared" si="26"/>
        <v>1512</v>
      </c>
      <c r="M112" s="143">
        <f t="shared" si="27"/>
        <v>2160</v>
      </c>
      <c r="N112" s="142">
        <f t="shared" si="28"/>
        <v>1404</v>
      </c>
      <c r="P112" s="144">
        <v>1470</v>
      </c>
      <c r="Q112" s="158">
        <v>2100</v>
      </c>
      <c r="R112" s="158">
        <v>1365</v>
      </c>
      <c r="S112" s="155"/>
      <c r="T112" s="159">
        <v>1400</v>
      </c>
      <c r="U112" s="144">
        <v>2000</v>
      </c>
      <c r="V112" s="160">
        <v>1300</v>
      </c>
    </row>
    <row r="113" ht="17.25" spans="1:22">
      <c r="A113" s="87" t="s">
        <v>170</v>
      </c>
      <c r="B113" s="87">
        <v>433</v>
      </c>
      <c r="C113" s="102" t="s">
        <v>171</v>
      </c>
      <c r="D113" s="96">
        <v>1400</v>
      </c>
      <c r="E113" s="97" t="s">
        <v>126</v>
      </c>
      <c r="F113" s="174" t="s">
        <v>169</v>
      </c>
      <c r="H113" s="99">
        <f t="shared" si="41"/>
        <v>1400</v>
      </c>
      <c r="I113" s="143">
        <f t="shared" si="42"/>
        <v>2000</v>
      </c>
      <c r="J113" s="142">
        <f t="shared" si="45"/>
        <v>1300</v>
      </c>
      <c r="L113" s="99">
        <f t="shared" si="26"/>
        <v>1512</v>
      </c>
      <c r="M113" s="143">
        <f t="shared" si="27"/>
        <v>2160</v>
      </c>
      <c r="N113" s="142">
        <f t="shared" si="28"/>
        <v>1404</v>
      </c>
      <c r="P113" s="144">
        <v>1470</v>
      </c>
      <c r="Q113" s="158">
        <v>2100</v>
      </c>
      <c r="R113" s="158">
        <v>1365</v>
      </c>
      <c r="S113" s="155"/>
      <c r="T113" s="159">
        <v>1400</v>
      </c>
      <c r="U113" s="144">
        <v>2000</v>
      </c>
      <c r="V113" s="160">
        <v>1300</v>
      </c>
    </row>
    <row r="114" ht="17.25" spans="1:22">
      <c r="A114" s="87"/>
      <c r="B114" s="87">
        <v>426</v>
      </c>
      <c r="C114" s="102" t="s">
        <v>172</v>
      </c>
      <c r="D114" s="96">
        <v>1137</v>
      </c>
      <c r="E114" s="97" t="s">
        <v>126</v>
      </c>
      <c r="F114" s="182"/>
      <c r="H114" s="99">
        <f t="shared" si="41"/>
        <v>1137</v>
      </c>
      <c r="I114" s="143">
        <f t="shared" si="42"/>
        <v>1300</v>
      </c>
      <c r="J114" s="142">
        <f t="shared" si="45"/>
        <v>1047.61904761905</v>
      </c>
      <c r="L114" s="99">
        <f t="shared" si="26"/>
        <v>1227.96</v>
      </c>
      <c r="M114" s="143">
        <f t="shared" si="27"/>
        <v>1404</v>
      </c>
      <c r="N114" s="142">
        <f t="shared" si="28"/>
        <v>1131.42857142857</v>
      </c>
      <c r="P114" s="144">
        <v>1200</v>
      </c>
      <c r="Q114" s="158">
        <v>1365</v>
      </c>
      <c r="R114" s="158">
        <v>1100</v>
      </c>
      <c r="S114" s="155"/>
      <c r="T114" s="159">
        <v>1137</v>
      </c>
      <c r="U114" s="144">
        <f>SUM(Q114/1.05)</f>
        <v>1300</v>
      </c>
      <c r="V114" s="160">
        <f>SUM(R114/1.05)</f>
        <v>1047.61904761905</v>
      </c>
    </row>
    <row r="115" ht="17.25" spans="1:22">
      <c r="A115" s="87"/>
      <c r="B115" s="87">
        <v>427</v>
      </c>
      <c r="C115" s="102" t="s">
        <v>173</v>
      </c>
      <c r="D115" s="96">
        <v>1137</v>
      </c>
      <c r="E115" s="97" t="s">
        <v>126</v>
      </c>
      <c r="F115" s="182"/>
      <c r="H115" s="99">
        <f t="shared" si="41"/>
        <v>1137</v>
      </c>
      <c r="I115" s="143">
        <f t="shared" si="42"/>
        <v>1300</v>
      </c>
      <c r="J115" s="142">
        <f t="shared" si="45"/>
        <v>1047.61904761905</v>
      </c>
      <c r="L115" s="99">
        <f t="shared" si="26"/>
        <v>1227.96</v>
      </c>
      <c r="M115" s="143">
        <f t="shared" si="27"/>
        <v>1404</v>
      </c>
      <c r="N115" s="142">
        <f t="shared" si="28"/>
        <v>1131.42857142857</v>
      </c>
      <c r="P115" s="144">
        <v>1200</v>
      </c>
      <c r="Q115" s="158">
        <v>1365</v>
      </c>
      <c r="R115" s="158">
        <v>1100</v>
      </c>
      <c r="S115" s="155"/>
      <c r="T115" s="159">
        <v>1137</v>
      </c>
      <c r="U115" s="144">
        <f>SUM(Q115/1.05)</f>
        <v>1300</v>
      </c>
      <c r="V115" s="160">
        <f>SUM(R115/1.05)</f>
        <v>1047.61904761905</v>
      </c>
    </row>
    <row r="116" ht="17.25" spans="1:22">
      <c r="A116" s="87"/>
      <c r="B116" s="87">
        <v>428</v>
      </c>
      <c r="C116" s="102" t="s">
        <v>174</v>
      </c>
      <c r="D116" s="96">
        <v>473</v>
      </c>
      <c r="E116" s="97" t="s">
        <v>126</v>
      </c>
      <c r="F116" s="183"/>
      <c r="H116" s="99">
        <f t="shared" si="41"/>
        <v>473</v>
      </c>
      <c r="I116" s="143">
        <f t="shared" si="42"/>
        <v>800</v>
      </c>
      <c r="J116" s="142">
        <f t="shared" si="45"/>
        <v>428</v>
      </c>
      <c r="L116" s="99">
        <f t="shared" si="26"/>
        <v>510.84</v>
      </c>
      <c r="M116" s="143">
        <f t="shared" si="27"/>
        <v>864</v>
      </c>
      <c r="N116" s="142">
        <f t="shared" si="28"/>
        <v>462.24</v>
      </c>
      <c r="P116" s="144">
        <v>500</v>
      </c>
      <c r="Q116" s="168">
        <v>840</v>
      </c>
      <c r="R116" s="168">
        <v>449</v>
      </c>
      <c r="S116" s="155"/>
      <c r="T116" s="159">
        <v>473</v>
      </c>
      <c r="U116" s="144">
        <f>SUM(Q116/1.05)</f>
        <v>800</v>
      </c>
      <c r="V116" s="160">
        <v>428</v>
      </c>
    </row>
    <row r="117" ht="17.25" spans="1:22">
      <c r="A117" s="87"/>
      <c r="B117" s="87">
        <v>429</v>
      </c>
      <c r="C117" s="102" t="s">
        <v>175</v>
      </c>
      <c r="D117" s="96">
        <v>473</v>
      </c>
      <c r="E117" s="97" t="s">
        <v>126</v>
      </c>
      <c r="F117" s="184"/>
      <c r="H117" s="99">
        <f t="shared" si="41"/>
        <v>473</v>
      </c>
      <c r="I117" s="143">
        <f t="shared" si="42"/>
        <v>800</v>
      </c>
      <c r="J117" s="142">
        <f t="shared" si="45"/>
        <v>428</v>
      </c>
      <c r="L117" s="99">
        <f t="shared" si="26"/>
        <v>510.84</v>
      </c>
      <c r="M117" s="143">
        <f t="shared" si="27"/>
        <v>864</v>
      </c>
      <c r="N117" s="142">
        <f t="shared" si="28"/>
        <v>462.24</v>
      </c>
      <c r="P117" s="144">
        <v>500</v>
      </c>
      <c r="Q117" s="167">
        <v>840</v>
      </c>
      <c r="R117" s="167">
        <v>449</v>
      </c>
      <c r="S117" s="155"/>
      <c r="T117" s="159">
        <v>473</v>
      </c>
      <c r="U117" s="144">
        <f>SUM(Q117/1.05)</f>
        <v>800</v>
      </c>
      <c r="V117" s="160">
        <v>428</v>
      </c>
    </row>
    <row r="118" ht="17.25" spans="1:22">
      <c r="A118" s="87"/>
      <c r="B118" s="87">
        <v>430</v>
      </c>
      <c r="C118" s="102" t="s">
        <v>176</v>
      </c>
      <c r="D118" s="96">
        <v>473</v>
      </c>
      <c r="E118" s="97" t="s">
        <v>126</v>
      </c>
      <c r="F118" s="182"/>
      <c r="H118" s="99">
        <f t="shared" si="41"/>
        <v>473</v>
      </c>
      <c r="I118" s="143">
        <f t="shared" si="42"/>
        <v>800</v>
      </c>
      <c r="J118" s="142">
        <f t="shared" si="45"/>
        <v>428</v>
      </c>
      <c r="L118" s="99">
        <f t="shared" si="26"/>
        <v>510.84</v>
      </c>
      <c r="M118" s="143">
        <f t="shared" si="27"/>
        <v>864</v>
      </c>
      <c r="N118" s="142">
        <f t="shared" si="28"/>
        <v>462.24</v>
      </c>
      <c r="P118" s="144">
        <v>500</v>
      </c>
      <c r="Q118" s="158">
        <v>840</v>
      </c>
      <c r="R118" s="158">
        <v>449</v>
      </c>
      <c r="S118" s="155"/>
      <c r="T118" s="159">
        <v>473</v>
      </c>
      <c r="U118" s="144">
        <f>SUM(Q118/1.05)</f>
        <v>800</v>
      </c>
      <c r="V118" s="160">
        <v>428</v>
      </c>
    </row>
    <row r="119" ht="17.25" spans="1:22">
      <c r="A119" s="87"/>
      <c r="B119" s="87">
        <v>435</v>
      </c>
      <c r="C119" s="102" t="s">
        <v>177</v>
      </c>
      <c r="D119" s="96">
        <v>1000</v>
      </c>
      <c r="E119" s="97" t="s">
        <v>126</v>
      </c>
      <c r="F119" s="185"/>
      <c r="H119" s="99">
        <f t="shared" si="41"/>
        <v>1000</v>
      </c>
      <c r="I119" s="143">
        <f t="shared" si="42"/>
        <v>1000</v>
      </c>
      <c r="J119" s="142">
        <f t="shared" si="45"/>
        <v>900</v>
      </c>
      <c r="L119" s="99">
        <f t="shared" si="26"/>
        <v>1080</v>
      </c>
      <c r="M119" s="143">
        <f t="shared" si="27"/>
        <v>1080</v>
      </c>
      <c r="N119" s="142">
        <f t="shared" si="28"/>
        <v>972</v>
      </c>
      <c r="P119" s="144">
        <v>1050</v>
      </c>
      <c r="Q119" s="158">
        <v>1050</v>
      </c>
      <c r="R119" s="158">
        <v>945</v>
      </c>
      <c r="S119" s="155"/>
      <c r="T119" s="159">
        <v>1000</v>
      </c>
      <c r="U119" s="144">
        <v>1000</v>
      </c>
      <c r="V119" s="160">
        <v>900</v>
      </c>
    </row>
    <row r="120" ht="17.25" spans="1:22">
      <c r="A120" s="87"/>
      <c r="B120" s="87">
        <v>442</v>
      </c>
      <c r="C120" s="102" t="s">
        <v>178</v>
      </c>
      <c r="D120" s="96">
        <v>1000</v>
      </c>
      <c r="E120" s="97" t="s">
        <v>126</v>
      </c>
      <c r="F120" s="185"/>
      <c r="H120" s="99">
        <f t="shared" si="41"/>
        <v>1000</v>
      </c>
      <c r="I120" s="143">
        <f t="shared" si="42"/>
        <v>1000</v>
      </c>
      <c r="J120" s="142">
        <f t="shared" si="45"/>
        <v>900</v>
      </c>
      <c r="L120" s="99">
        <f t="shared" si="26"/>
        <v>1080</v>
      </c>
      <c r="M120" s="143">
        <f t="shared" si="27"/>
        <v>1080</v>
      </c>
      <c r="N120" s="142">
        <f t="shared" si="28"/>
        <v>972</v>
      </c>
      <c r="P120" s="144">
        <v>1050</v>
      </c>
      <c r="Q120" s="158">
        <v>1050</v>
      </c>
      <c r="R120" s="158">
        <v>945</v>
      </c>
      <c r="S120" s="155"/>
      <c r="T120" s="159">
        <v>1000</v>
      </c>
      <c r="U120" s="144">
        <v>1000</v>
      </c>
      <c r="V120" s="160">
        <v>900</v>
      </c>
    </row>
    <row r="121" ht="17.25" spans="1:22">
      <c r="A121" s="87"/>
      <c r="B121" s="87">
        <v>436</v>
      </c>
      <c r="C121" s="186" t="s">
        <v>179</v>
      </c>
      <c r="D121" s="96">
        <v>555</v>
      </c>
      <c r="E121" s="101" t="s">
        <v>126</v>
      </c>
      <c r="F121" s="185" t="s">
        <v>180</v>
      </c>
      <c r="H121" s="99">
        <f t="shared" si="41"/>
        <v>555</v>
      </c>
      <c r="I121" s="143">
        <f t="shared" si="42"/>
        <v>700</v>
      </c>
      <c r="J121" s="142">
        <f t="shared" si="45"/>
        <v>510</v>
      </c>
      <c r="L121" s="99">
        <f t="shared" ref="L121:L126" si="46">SUM(T121*1.08)</f>
        <v>599.4</v>
      </c>
      <c r="M121" s="143">
        <f t="shared" ref="M121:M126" si="47">SUM(U121*1.08)</f>
        <v>756</v>
      </c>
      <c r="N121" s="142">
        <f t="shared" ref="N121:N126" si="48">SUM(V121*1.08)</f>
        <v>550.8</v>
      </c>
      <c r="P121" s="144">
        <v>583.8</v>
      </c>
      <c r="Q121" s="158">
        <v>733.9</v>
      </c>
      <c r="R121" s="158">
        <v>535.5</v>
      </c>
      <c r="S121" s="155"/>
      <c r="T121" s="159">
        <v>555</v>
      </c>
      <c r="U121" s="144">
        <v>700</v>
      </c>
      <c r="V121" s="160">
        <v>510</v>
      </c>
    </row>
    <row r="122" ht="17.25" spans="1:22">
      <c r="A122" s="87"/>
      <c r="B122" s="87">
        <v>437</v>
      </c>
      <c r="C122" s="187" t="s">
        <v>181</v>
      </c>
      <c r="D122" s="96">
        <v>555</v>
      </c>
      <c r="E122" s="97" t="s">
        <v>126</v>
      </c>
      <c r="F122" s="174" t="s">
        <v>180</v>
      </c>
      <c r="H122" s="99">
        <f t="shared" si="41"/>
        <v>555</v>
      </c>
      <c r="I122" s="143">
        <f t="shared" si="42"/>
        <v>700</v>
      </c>
      <c r="J122" s="142">
        <f t="shared" si="45"/>
        <v>510</v>
      </c>
      <c r="L122" s="99">
        <f t="shared" si="46"/>
        <v>599.4</v>
      </c>
      <c r="M122" s="143">
        <f t="shared" si="47"/>
        <v>756</v>
      </c>
      <c r="N122" s="142">
        <f t="shared" si="48"/>
        <v>550.8</v>
      </c>
      <c r="P122" s="144">
        <v>583.8</v>
      </c>
      <c r="Q122" s="158">
        <v>733.9</v>
      </c>
      <c r="R122" s="158">
        <v>535.5</v>
      </c>
      <c r="S122" s="155"/>
      <c r="T122" s="159">
        <v>555</v>
      </c>
      <c r="U122" s="144">
        <v>700</v>
      </c>
      <c r="V122" s="160">
        <v>510</v>
      </c>
    </row>
    <row r="123" ht="17.25" spans="1:22">
      <c r="A123" s="87" t="s">
        <v>182</v>
      </c>
      <c r="B123" s="87">
        <v>438</v>
      </c>
      <c r="C123" s="187" t="s">
        <v>183</v>
      </c>
      <c r="D123" s="96">
        <v>555</v>
      </c>
      <c r="E123" s="97" t="s">
        <v>126</v>
      </c>
      <c r="F123" s="174" t="s">
        <v>180</v>
      </c>
      <c r="H123" s="99">
        <f t="shared" si="41"/>
        <v>555</v>
      </c>
      <c r="I123" s="143">
        <f t="shared" si="42"/>
        <v>700</v>
      </c>
      <c r="J123" s="142">
        <f t="shared" si="45"/>
        <v>510</v>
      </c>
      <c r="L123" s="99">
        <f t="shared" si="46"/>
        <v>599.4</v>
      </c>
      <c r="M123" s="143">
        <f t="shared" si="47"/>
        <v>756</v>
      </c>
      <c r="N123" s="142">
        <f t="shared" si="48"/>
        <v>550.8</v>
      </c>
      <c r="P123" s="144">
        <v>583.8</v>
      </c>
      <c r="Q123" s="158">
        <v>733.9</v>
      </c>
      <c r="R123" s="193">
        <v>535.5</v>
      </c>
      <c r="S123" s="155"/>
      <c r="T123" s="159">
        <v>555</v>
      </c>
      <c r="U123" s="144">
        <v>700</v>
      </c>
      <c r="V123" s="160">
        <v>510</v>
      </c>
    </row>
    <row r="124" ht="17.25" spans="1:22">
      <c r="A124" s="87"/>
      <c r="B124" s="87">
        <v>439</v>
      </c>
      <c r="C124" s="102" t="s">
        <v>184</v>
      </c>
      <c r="D124" s="96">
        <v>555</v>
      </c>
      <c r="E124" s="97" t="s">
        <v>126</v>
      </c>
      <c r="F124" s="182" t="s">
        <v>180</v>
      </c>
      <c r="H124" s="99">
        <f t="shared" si="41"/>
        <v>555</v>
      </c>
      <c r="I124" s="143">
        <f t="shared" si="42"/>
        <v>700</v>
      </c>
      <c r="J124" s="142">
        <f t="shared" si="45"/>
        <v>510</v>
      </c>
      <c r="L124" s="99">
        <f t="shared" si="46"/>
        <v>599.4</v>
      </c>
      <c r="M124" s="143">
        <f t="shared" si="47"/>
        <v>756</v>
      </c>
      <c r="N124" s="142">
        <f t="shared" si="48"/>
        <v>550.8</v>
      </c>
      <c r="P124" s="144">
        <v>583.8</v>
      </c>
      <c r="Q124" s="158">
        <v>733.9</v>
      </c>
      <c r="R124" s="158">
        <v>535.5</v>
      </c>
      <c r="S124" s="155"/>
      <c r="T124" s="159">
        <v>555</v>
      </c>
      <c r="U124" s="144">
        <v>700</v>
      </c>
      <c r="V124" s="160">
        <v>510</v>
      </c>
    </row>
    <row r="125" ht="17.25" spans="1:22">
      <c r="A125" s="87"/>
      <c r="B125" s="87">
        <v>440</v>
      </c>
      <c r="C125" s="186" t="s">
        <v>185</v>
      </c>
      <c r="D125" s="96">
        <v>536.9</v>
      </c>
      <c r="E125" s="111" t="s">
        <v>126</v>
      </c>
      <c r="F125" s="188" t="s">
        <v>186</v>
      </c>
      <c r="H125" s="99">
        <f t="shared" si="41"/>
        <v>536.952380952381</v>
      </c>
      <c r="I125" s="143">
        <f t="shared" si="42"/>
        <v>680</v>
      </c>
      <c r="J125" s="190">
        <f t="shared" si="45"/>
        <v>491</v>
      </c>
      <c r="L125" s="99">
        <f t="shared" si="46"/>
        <v>579.908571428571</v>
      </c>
      <c r="M125" s="143">
        <f t="shared" si="47"/>
        <v>734.4</v>
      </c>
      <c r="N125" s="190">
        <f t="shared" si="48"/>
        <v>530.28</v>
      </c>
      <c r="P125" s="144">
        <v>563.8</v>
      </c>
      <c r="Q125" s="158">
        <v>714</v>
      </c>
      <c r="R125" s="158">
        <v>515.5</v>
      </c>
      <c r="S125" s="155"/>
      <c r="T125" s="159">
        <f t="shared" ref="T125:T135" si="49">SUM(P125/1.05)</f>
        <v>536.952380952381</v>
      </c>
      <c r="U125" s="144">
        <f t="shared" ref="U125:U135" si="50">SUM(Q125/1.05)</f>
        <v>680</v>
      </c>
      <c r="V125" s="160">
        <v>491</v>
      </c>
    </row>
    <row r="126" ht="17.25" spans="1:22">
      <c r="A126" s="87"/>
      <c r="B126" s="87">
        <v>441</v>
      </c>
      <c r="C126" s="102" t="s">
        <v>187</v>
      </c>
      <c r="D126" s="96">
        <v>528</v>
      </c>
      <c r="E126" s="97" t="s">
        <v>126</v>
      </c>
      <c r="F126" s="174" t="s">
        <v>186</v>
      </c>
      <c r="H126" s="99">
        <f t="shared" si="41"/>
        <v>528</v>
      </c>
      <c r="I126" s="143">
        <f t="shared" si="42"/>
        <v>670.952380952381</v>
      </c>
      <c r="J126" s="190">
        <f t="shared" si="45"/>
        <v>482</v>
      </c>
      <c r="L126" s="99">
        <f t="shared" si="46"/>
        <v>570.24</v>
      </c>
      <c r="M126" s="143">
        <f t="shared" si="47"/>
        <v>724.628571428571</v>
      </c>
      <c r="N126" s="190">
        <f t="shared" si="48"/>
        <v>520.56</v>
      </c>
      <c r="P126" s="144">
        <v>554.4</v>
      </c>
      <c r="Q126" s="158">
        <v>704.5</v>
      </c>
      <c r="R126" s="158">
        <v>506</v>
      </c>
      <c r="S126" s="155"/>
      <c r="T126" s="159">
        <f t="shared" si="49"/>
        <v>528</v>
      </c>
      <c r="U126" s="144">
        <f t="shared" si="50"/>
        <v>670.952380952381</v>
      </c>
      <c r="V126" s="160">
        <v>482</v>
      </c>
    </row>
    <row r="127" ht="17.25" spans="1:22">
      <c r="A127" s="87"/>
      <c r="B127" s="87">
        <v>244</v>
      </c>
      <c r="C127" s="112" t="s">
        <v>188</v>
      </c>
      <c r="D127" s="96">
        <v>900</v>
      </c>
      <c r="E127" s="101" t="s">
        <v>126</v>
      </c>
      <c r="F127" s="92">
        <v>41432</v>
      </c>
      <c r="G127" s="98"/>
      <c r="H127" s="99">
        <f t="shared" si="41"/>
        <v>900</v>
      </c>
      <c r="I127" s="143">
        <f t="shared" si="42"/>
        <v>1200</v>
      </c>
      <c r="J127" s="142">
        <f t="shared" si="45"/>
        <v>800</v>
      </c>
      <c r="K127" s="98"/>
      <c r="L127" s="99">
        <f t="shared" ref="L127:L174" si="51">SUM(T127*1.08)</f>
        <v>972</v>
      </c>
      <c r="M127" s="143">
        <f t="shared" ref="M127:M174" si="52">SUM(U127*1.08)</f>
        <v>1296</v>
      </c>
      <c r="N127" s="142">
        <f t="shared" ref="N127:N174" si="53">SUM(V127*1.08)</f>
        <v>864</v>
      </c>
      <c r="P127" s="144">
        <v>945</v>
      </c>
      <c r="Q127" s="158">
        <v>1260</v>
      </c>
      <c r="R127" s="158">
        <v>840</v>
      </c>
      <c r="S127" s="155"/>
      <c r="T127" s="159">
        <f t="shared" si="49"/>
        <v>900</v>
      </c>
      <c r="U127" s="144">
        <f t="shared" si="50"/>
        <v>1200</v>
      </c>
      <c r="V127" s="160">
        <f t="shared" ref="V127:V161" si="54">SUM(R127/1.05)</f>
        <v>800</v>
      </c>
    </row>
    <row r="128" ht="17.25" spans="1:22">
      <c r="A128" s="87"/>
      <c r="B128" s="87">
        <v>245</v>
      </c>
      <c r="C128" s="102" t="s">
        <v>189</v>
      </c>
      <c r="D128" s="96">
        <v>700</v>
      </c>
      <c r="E128" s="97" t="s">
        <v>126</v>
      </c>
      <c r="F128" s="103">
        <v>41432</v>
      </c>
      <c r="G128" s="98"/>
      <c r="H128" s="99">
        <f t="shared" si="41"/>
        <v>700</v>
      </c>
      <c r="I128" s="143">
        <f t="shared" si="42"/>
        <v>900</v>
      </c>
      <c r="J128" s="142">
        <f t="shared" si="45"/>
        <v>600</v>
      </c>
      <c r="K128" s="98"/>
      <c r="L128" s="99">
        <f t="shared" si="51"/>
        <v>756</v>
      </c>
      <c r="M128" s="143">
        <f t="shared" si="52"/>
        <v>972</v>
      </c>
      <c r="N128" s="142">
        <f t="shared" si="53"/>
        <v>648</v>
      </c>
      <c r="P128" s="144">
        <v>735</v>
      </c>
      <c r="Q128" s="158">
        <v>945</v>
      </c>
      <c r="R128" s="158">
        <v>630</v>
      </c>
      <c r="S128" s="155"/>
      <c r="T128" s="159">
        <f t="shared" si="49"/>
        <v>700</v>
      </c>
      <c r="U128" s="144">
        <f t="shared" si="50"/>
        <v>900</v>
      </c>
      <c r="V128" s="160">
        <f t="shared" si="54"/>
        <v>600</v>
      </c>
    </row>
    <row r="129" ht="17.25" spans="1:22">
      <c r="A129" s="87"/>
      <c r="B129" s="87">
        <v>246</v>
      </c>
      <c r="C129" s="102" t="s">
        <v>190</v>
      </c>
      <c r="D129" s="96">
        <v>700</v>
      </c>
      <c r="E129" s="97" t="s">
        <v>126</v>
      </c>
      <c r="F129" s="103">
        <v>41432</v>
      </c>
      <c r="G129" s="98"/>
      <c r="H129" s="99">
        <f t="shared" si="41"/>
        <v>700</v>
      </c>
      <c r="I129" s="143">
        <f t="shared" si="42"/>
        <v>900</v>
      </c>
      <c r="J129" s="142">
        <f t="shared" si="45"/>
        <v>600</v>
      </c>
      <c r="K129" s="98"/>
      <c r="L129" s="99">
        <f t="shared" si="51"/>
        <v>756</v>
      </c>
      <c r="M129" s="143">
        <f t="shared" si="52"/>
        <v>972</v>
      </c>
      <c r="N129" s="142">
        <f t="shared" si="53"/>
        <v>648</v>
      </c>
      <c r="P129" s="144">
        <v>735</v>
      </c>
      <c r="Q129" s="158">
        <v>945</v>
      </c>
      <c r="R129" s="158">
        <v>630</v>
      </c>
      <c r="S129" s="155"/>
      <c r="T129" s="159">
        <f t="shared" si="49"/>
        <v>700</v>
      </c>
      <c r="U129" s="144">
        <f t="shared" si="50"/>
        <v>900</v>
      </c>
      <c r="V129" s="160">
        <f t="shared" si="54"/>
        <v>600</v>
      </c>
    </row>
    <row r="130" ht="17.25" spans="1:22">
      <c r="A130" s="87"/>
      <c r="B130" s="87">
        <v>247</v>
      </c>
      <c r="C130" s="102" t="s">
        <v>191</v>
      </c>
      <c r="D130" s="96">
        <v>700</v>
      </c>
      <c r="E130" s="97" t="s">
        <v>126</v>
      </c>
      <c r="F130" s="103">
        <v>41432</v>
      </c>
      <c r="G130" s="98"/>
      <c r="H130" s="99">
        <f t="shared" si="41"/>
        <v>700</v>
      </c>
      <c r="I130" s="143">
        <f t="shared" si="42"/>
        <v>900</v>
      </c>
      <c r="J130" s="142">
        <f t="shared" si="45"/>
        <v>600</v>
      </c>
      <c r="K130" s="98"/>
      <c r="L130" s="99">
        <f t="shared" si="51"/>
        <v>756</v>
      </c>
      <c r="M130" s="143">
        <f t="shared" si="52"/>
        <v>972</v>
      </c>
      <c r="N130" s="142">
        <f t="shared" si="53"/>
        <v>648</v>
      </c>
      <c r="P130" s="144">
        <v>735</v>
      </c>
      <c r="Q130" s="158">
        <v>945</v>
      </c>
      <c r="R130" s="158">
        <v>630</v>
      </c>
      <c r="S130" s="155"/>
      <c r="T130" s="159">
        <f t="shared" si="49"/>
        <v>700</v>
      </c>
      <c r="U130" s="144">
        <f t="shared" si="50"/>
        <v>900</v>
      </c>
      <c r="V130" s="160">
        <f t="shared" si="54"/>
        <v>600</v>
      </c>
    </row>
    <row r="131" ht="17.25" spans="1:22">
      <c r="A131" s="87"/>
      <c r="B131" s="87">
        <v>248</v>
      </c>
      <c r="C131" s="102" t="s">
        <v>192</v>
      </c>
      <c r="D131" s="96">
        <v>700</v>
      </c>
      <c r="E131" s="97" t="s">
        <v>126</v>
      </c>
      <c r="F131" s="103">
        <v>41432</v>
      </c>
      <c r="G131" s="98"/>
      <c r="H131" s="99">
        <f t="shared" si="41"/>
        <v>700</v>
      </c>
      <c r="I131" s="143">
        <f t="shared" si="42"/>
        <v>900</v>
      </c>
      <c r="J131" s="142">
        <f t="shared" si="45"/>
        <v>600</v>
      </c>
      <c r="K131" s="98"/>
      <c r="L131" s="99">
        <f t="shared" si="51"/>
        <v>756</v>
      </c>
      <c r="M131" s="143">
        <f t="shared" si="52"/>
        <v>972</v>
      </c>
      <c r="N131" s="142">
        <f t="shared" si="53"/>
        <v>648</v>
      </c>
      <c r="P131" s="144">
        <v>735</v>
      </c>
      <c r="Q131" s="158">
        <v>945</v>
      </c>
      <c r="R131" s="158">
        <v>630</v>
      </c>
      <c r="S131" s="155"/>
      <c r="T131" s="159">
        <f t="shared" si="49"/>
        <v>700</v>
      </c>
      <c r="U131" s="144">
        <f t="shared" si="50"/>
        <v>900</v>
      </c>
      <c r="V131" s="160">
        <f t="shared" si="54"/>
        <v>600</v>
      </c>
    </row>
    <row r="132" ht="17.25" spans="1:22">
      <c r="A132" s="87"/>
      <c r="B132" s="87" t="s">
        <v>193</v>
      </c>
      <c r="C132" s="194" t="s">
        <v>194</v>
      </c>
      <c r="D132" s="96">
        <v>1500</v>
      </c>
      <c r="E132" s="111" t="s">
        <v>126</v>
      </c>
      <c r="F132" s="103">
        <v>41432</v>
      </c>
      <c r="G132" s="98"/>
      <c r="H132" s="99">
        <f t="shared" si="41"/>
        <v>1500</v>
      </c>
      <c r="I132" s="143">
        <f t="shared" si="42"/>
        <v>2000</v>
      </c>
      <c r="J132" s="142">
        <f t="shared" si="45"/>
        <v>1300</v>
      </c>
      <c r="K132" s="98"/>
      <c r="L132" s="99">
        <f t="shared" si="51"/>
        <v>1620</v>
      </c>
      <c r="M132" s="143">
        <f t="shared" si="52"/>
        <v>2160</v>
      </c>
      <c r="N132" s="142">
        <f t="shared" si="53"/>
        <v>1404</v>
      </c>
      <c r="P132" s="144">
        <v>1575</v>
      </c>
      <c r="Q132" s="168">
        <v>2100</v>
      </c>
      <c r="R132" s="168">
        <v>1365</v>
      </c>
      <c r="S132" s="155"/>
      <c r="T132" s="159">
        <f t="shared" si="49"/>
        <v>1500</v>
      </c>
      <c r="U132" s="144">
        <f t="shared" si="50"/>
        <v>2000</v>
      </c>
      <c r="V132" s="160">
        <f t="shared" si="54"/>
        <v>1300</v>
      </c>
    </row>
    <row r="133" ht="17.25" spans="1:22">
      <c r="A133" s="87"/>
      <c r="B133" s="87" t="s">
        <v>195</v>
      </c>
      <c r="C133" s="102" t="s">
        <v>196</v>
      </c>
      <c r="D133" s="96">
        <v>1500</v>
      </c>
      <c r="E133" s="97" t="s">
        <v>126</v>
      </c>
      <c r="F133" s="103">
        <v>41432</v>
      </c>
      <c r="G133" s="98"/>
      <c r="H133" s="99">
        <f t="shared" si="41"/>
        <v>1500</v>
      </c>
      <c r="I133" s="143">
        <f t="shared" si="42"/>
        <v>2000</v>
      </c>
      <c r="J133" s="142">
        <f t="shared" si="45"/>
        <v>1300</v>
      </c>
      <c r="K133" s="98"/>
      <c r="L133" s="99">
        <f t="shared" si="51"/>
        <v>1620</v>
      </c>
      <c r="M133" s="143">
        <f t="shared" si="52"/>
        <v>2160</v>
      </c>
      <c r="N133" s="142">
        <f t="shared" si="53"/>
        <v>1404</v>
      </c>
      <c r="P133" s="144">
        <v>1575</v>
      </c>
      <c r="Q133" s="158">
        <v>2100</v>
      </c>
      <c r="R133" s="158">
        <v>1365</v>
      </c>
      <c r="S133" s="155"/>
      <c r="T133" s="159">
        <f t="shared" si="49"/>
        <v>1500</v>
      </c>
      <c r="U133" s="144">
        <f t="shared" si="50"/>
        <v>2000</v>
      </c>
      <c r="V133" s="160">
        <f t="shared" si="54"/>
        <v>1300</v>
      </c>
    </row>
    <row r="134" ht="17.25" spans="1:22">
      <c r="A134" s="87"/>
      <c r="B134" s="87" t="s">
        <v>197</v>
      </c>
      <c r="C134" s="102" t="s">
        <v>198</v>
      </c>
      <c r="D134" s="96">
        <v>1500</v>
      </c>
      <c r="E134" s="97" t="s">
        <v>126</v>
      </c>
      <c r="F134" s="103">
        <v>41432</v>
      </c>
      <c r="G134" s="98"/>
      <c r="H134" s="99">
        <f t="shared" si="41"/>
        <v>1500</v>
      </c>
      <c r="I134" s="143">
        <f t="shared" si="42"/>
        <v>2000</v>
      </c>
      <c r="J134" s="142">
        <f t="shared" si="45"/>
        <v>1300</v>
      </c>
      <c r="K134" s="98"/>
      <c r="L134" s="99">
        <f t="shared" si="51"/>
        <v>1620</v>
      </c>
      <c r="M134" s="143">
        <f t="shared" si="52"/>
        <v>2160</v>
      </c>
      <c r="N134" s="142">
        <f t="shared" si="53"/>
        <v>1404</v>
      </c>
      <c r="P134" s="144">
        <v>1575</v>
      </c>
      <c r="Q134" s="158">
        <v>2100</v>
      </c>
      <c r="R134" s="158">
        <v>1365</v>
      </c>
      <c r="S134" s="155"/>
      <c r="T134" s="159">
        <f t="shared" si="49"/>
        <v>1500</v>
      </c>
      <c r="U134" s="144">
        <f t="shared" si="50"/>
        <v>2000</v>
      </c>
      <c r="V134" s="160">
        <f t="shared" si="54"/>
        <v>1300</v>
      </c>
    </row>
    <row r="135" ht="17.25" spans="1:22">
      <c r="A135" s="87"/>
      <c r="B135" s="87" t="s">
        <v>199</v>
      </c>
      <c r="C135" s="102" t="s">
        <v>200</v>
      </c>
      <c r="D135" s="96">
        <v>1500</v>
      </c>
      <c r="E135" s="97" t="s">
        <v>126</v>
      </c>
      <c r="F135" s="125">
        <v>41432</v>
      </c>
      <c r="G135" s="98"/>
      <c r="H135" s="99">
        <f t="shared" si="41"/>
        <v>1500</v>
      </c>
      <c r="I135" s="143">
        <f t="shared" si="42"/>
        <v>2000</v>
      </c>
      <c r="J135" s="142">
        <f t="shared" si="45"/>
        <v>1300</v>
      </c>
      <c r="K135" s="98"/>
      <c r="L135" s="99">
        <f t="shared" si="51"/>
        <v>1620</v>
      </c>
      <c r="M135" s="143">
        <f t="shared" si="52"/>
        <v>2160</v>
      </c>
      <c r="N135" s="142">
        <f t="shared" si="53"/>
        <v>1404</v>
      </c>
      <c r="P135" s="144">
        <v>1575</v>
      </c>
      <c r="Q135" s="158">
        <v>2100</v>
      </c>
      <c r="R135" s="158">
        <v>1365</v>
      </c>
      <c r="S135" s="155"/>
      <c r="T135" s="159">
        <f t="shared" si="49"/>
        <v>1500</v>
      </c>
      <c r="U135" s="144">
        <f t="shared" si="50"/>
        <v>2000</v>
      </c>
      <c r="V135" s="160">
        <f t="shared" si="54"/>
        <v>1300</v>
      </c>
    </row>
    <row r="136" ht="17.25" spans="1:22">
      <c r="A136" s="87"/>
      <c r="B136" s="108">
        <v>410</v>
      </c>
      <c r="C136" s="176" t="s">
        <v>201</v>
      </c>
      <c r="D136" s="90">
        <v>91</v>
      </c>
      <c r="E136" s="175" t="s">
        <v>126</v>
      </c>
      <c r="F136" s="185" t="s">
        <v>202</v>
      </c>
      <c r="H136" s="94">
        <f t="shared" ref="H136:H149" si="55">SUM(T136)</f>
        <v>91</v>
      </c>
      <c r="I136" s="138">
        <f t="shared" ref="I136:I149" si="56">SUM(U136)</f>
        <v>93</v>
      </c>
      <c r="J136" s="244">
        <v>89</v>
      </c>
      <c r="L136" s="94">
        <f t="shared" ref="L136" si="57">SUM(T136*1.08)</f>
        <v>98.28</v>
      </c>
      <c r="M136" s="138">
        <f t="shared" ref="M136" si="58">SUM(U136*1.08)</f>
        <v>100.44</v>
      </c>
      <c r="N136" s="140">
        <f t="shared" ref="N136" si="59">SUM(V136*1.08)</f>
        <v>96.12</v>
      </c>
      <c r="P136" s="156">
        <v>97.65</v>
      </c>
      <c r="Q136" s="154">
        <v>97.65</v>
      </c>
      <c r="R136" s="246">
        <v>97.65</v>
      </c>
      <c r="S136" s="155"/>
      <c r="T136" s="156">
        <v>91</v>
      </c>
      <c r="U136" s="141">
        <v>93</v>
      </c>
      <c r="V136" s="157">
        <v>89</v>
      </c>
    </row>
    <row r="137" ht="17.25" spans="1:22">
      <c r="A137" s="87"/>
      <c r="B137" s="87">
        <v>450</v>
      </c>
      <c r="C137" s="95" t="s">
        <v>203</v>
      </c>
      <c r="D137" s="96">
        <v>1200</v>
      </c>
      <c r="E137" s="97" t="s">
        <v>126</v>
      </c>
      <c r="F137" s="174" t="s">
        <v>204</v>
      </c>
      <c r="H137" s="99">
        <f t="shared" si="55"/>
        <v>1200</v>
      </c>
      <c r="I137" s="143">
        <f t="shared" si="56"/>
        <v>1204</v>
      </c>
      <c r="J137" s="142">
        <f t="shared" ref="J137:J149" si="60">SUM(V137)</f>
        <v>1182</v>
      </c>
      <c r="L137" s="99">
        <v>1300.32</v>
      </c>
      <c r="M137" s="143">
        <v>1300.32</v>
      </c>
      <c r="N137" s="142">
        <v>1300.32</v>
      </c>
      <c r="P137" s="99">
        <v>1264.2</v>
      </c>
      <c r="Q137" s="143">
        <v>1264.2</v>
      </c>
      <c r="R137" s="142">
        <v>1264.2</v>
      </c>
      <c r="S137" s="155"/>
      <c r="T137" s="159">
        <v>1200</v>
      </c>
      <c r="U137" s="158">
        <v>1204</v>
      </c>
      <c r="V137" s="247">
        <v>1182</v>
      </c>
    </row>
    <row r="138" ht="17.25" spans="1:22">
      <c r="A138" s="195"/>
      <c r="B138" s="87">
        <v>451</v>
      </c>
      <c r="C138" s="95" t="s">
        <v>205</v>
      </c>
      <c r="D138" s="96">
        <v>1200</v>
      </c>
      <c r="E138" s="97" t="s">
        <v>126</v>
      </c>
      <c r="F138" s="174" t="s">
        <v>204</v>
      </c>
      <c r="H138" s="99">
        <f t="shared" si="55"/>
        <v>1200</v>
      </c>
      <c r="I138" s="143">
        <f t="shared" si="56"/>
        <v>1204</v>
      </c>
      <c r="J138" s="142">
        <f t="shared" si="60"/>
        <v>1182</v>
      </c>
      <c r="L138" s="99">
        <v>1300.32</v>
      </c>
      <c r="M138" s="143">
        <v>1300.32</v>
      </c>
      <c r="N138" s="142">
        <v>1300.32</v>
      </c>
      <c r="P138" s="99">
        <v>1264.2</v>
      </c>
      <c r="Q138" s="143">
        <v>1264.2</v>
      </c>
      <c r="R138" s="142">
        <v>1264.2</v>
      </c>
      <c r="S138" s="155"/>
      <c r="T138" s="159">
        <v>1200</v>
      </c>
      <c r="U138" s="158">
        <v>1204</v>
      </c>
      <c r="V138" s="247">
        <v>1182</v>
      </c>
    </row>
    <row r="139" ht="17.25" spans="1:22">
      <c r="A139" s="87"/>
      <c r="B139" s="87">
        <v>452</v>
      </c>
      <c r="C139" s="95" t="s">
        <v>206</v>
      </c>
      <c r="D139" s="96">
        <v>1200</v>
      </c>
      <c r="E139" s="97" t="s">
        <v>126</v>
      </c>
      <c r="F139" s="174" t="s">
        <v>204</v>
      </c>
      <c r="H139" s="99">
        <f t="shared" si="55"/>
        <v>1200</v>
      </c>
      <c r="I139" s="143">
        <f t="shared" si="56"/>
        <v>1204</v>
      </c>
      <c r="J139" s="142">
        <f t="shared" si="60"/>
        <v>1182</v>
      </c>
      <c r="L139" s="99">
        <v>1300.32</v>
      </c>
      <c r="M139" s="143">
        <v>1300.32</v>
      </c>
      <c r="N139" s="142">
        <v>1300.32</v>
      </c>
      <c r="P139" s="99">
        <v>1264.2</v>
      </c>
      <c r="Q139" s="143">
        <v>1264.2</v>
      </c>
      <c r="R139" s="142">
        <v>1264.2</v>
      </c>
      <c r="S139" s="155"/>
      <c r="T139" s="159">
        <v>1200</v>
      </c>
      <c r="U139" s="158">
        <v>1204</v>
      </c>
      <c r="V139" s="247">
        <v>1182</v>
      </c>
    </row>
    <row r="140" ht="17.25" spans="1:22">
      <c r="A140" s="87" t="s">
        <v>144</v>
      </c>
      <c r="B140" s="87">
        <v>453</v>
      </c>
      <c r="C140" s="95" t="s">
        <v>207</v>
      </c>
      <c r="D140" s="96">
        <v>1319</v>
      </c>
      <c r="E140" s="97" t="s">
        <v>126</v>
      </c>
      <c r="F140" s="174" t="s">
        <v>204</v>
      </c>
      <c r="H140" s="99">
        <f t="shared" si="55"/>
        <v>1319</v>
      </c>
      <c r="I140" s="143">
        <f t="shared" si="56"/>
        <v>1364</v>
      </c>
      <c r="J140" s="142">
        <f t="shared" si="60"/>
        <v>1273</v>
      </c>
      <c r="L140" s="99">
        <v>1300.32</v>
      </c>
      <c r="M140" s="143">
        <v>1300.32</v>
      </c>
      <c r="N140" s="142">
        <v>1400</v>
      </c>
      <c r="P140" s="99">
        <v>1264.2</v>
      </c>
      <c r="Q140" s="143">
        <v>1264.2</v>
      </c>
      <c r="R140" s="142">
        <v>1264.2</v>
      </c>
      <c r="S140" s="155"/>
      <c r="T140" s="159">
        <v>1319</v>
      </c>
      <c r="U140" s="158">
        <v>1364</v>
      </c>
      <c r="V140" s="247">
        <v>1273</v>
      </c>
    </row>
    <row r="141" ht="17.25" spans="1:22">
      <c r="A141" s="87"/>
      <c r="B141" s="87">
        <v>454</v>
      </c>
      <c r="C141" s="95" t="s">
        <v>208</v>
      </c>
      <c r="D141" s="96">
        <v>1319</v>
      </c>
      <c r="E141" s="97" t="s">
        <v>126</v>
      </c>
      <c r="F141" s="174" t="s">
        <v>204</v>
      </c>
      <c r="H141" s="99">
        <f t="shared" si="55"/>
        <v>1319</v>
      </c>
      <c r="I141" s="143">
        <f t="shared" si="56"/>
        <v>1364</v>
      </c>
      <c r="J141" s="142">
        <f t="shared" si="60"/>
        <v>1273</v>
      </c>
      <c r="L141" s="99">
        <v>1300.32</v>
      </c>
      <c r="M141" s="143">
        <v>1300.32</v>
      </c>
      <c r="N141" s="142">
        <v>1400</v>
      </c>
      <c r="P141" s="99">
        <v>1264.2</v>
      </c>
      <c r="Q141" s="143">
        <v>1264.2</v>
      </c>
      <c r="R141" s="142">
        <v>1264.2</v>
      </c>
      <c r="S141" s="155"/>
      <c r="T141" s="159">
        <v>1319</v>
      </c>
      <c r="U141" s="158">
        <v>1364</v>
      </c>
      <c r="V141" s="247">
        <v>1273</v>
      </c>
    </row>
    <row r="142" ht="17.25" spans="1:22">
      <c r="A142" s="87"/>
      <c r="B142" s="87">
        <v>455</v>
      </c>
      <c r="C142" s="95" t="s">
        <v>209</v>
      </c>
      <c r="D142" s="96">
        <v>1573</v>
      </c>
      <c r="E142" s="97" t="s">
        <v>126</v>
      </c>
      <c r="F142" s="174" t="s">
        <v>204</v>
      </c>
      <c r="H142" s="99">
        <f t="shared" si="55"/>
        <v>1573</v>
      </c>
      <c r="I142" s="143">
        <f t="shared" si="56"/>
        <v>1576</v>
      </c>
      <c r="J142" s="142">
        <f t="shared" si="60"/>
        <v>1546</v>
      </c>
      <c r="L142" s="99">
        <v>1701</v>
      </c>
      <c r="M142" s="142">
        <v>1701</v>
      </c>
      <c r="N142" s="142">
        <v>1701</v>
      </c>
      <c r="P142" s="99">
        <v>1653.75</v>
      </c>
      <c r="Q142" s="143">
        <v>1653.75</v>
      </c>
      <c r="R142" s="142">
        <v>1653.75</v>
      </c>
      <c r="S142" s="155"/>
      <c r="T142" s="159">
        <v>1573</v>
      </c>
      <c r="U142" s="158">
        <v>1576</v>
      </c>
      <c r="V142" s="247">
        <v>1546</v>
      </c>
    </row>
    <row r="143" ht="17.25" spans="1:22">
      <c r="A143" s="87" t="s">
        <v>170</v>
      </c>
      <c r="B143" s="87">
        <v>456</v>
      </c>
      <c r="C143" s="95" t="s">
        <v>210</v>
      </c>
      <c r="D143" s="96">
        <v>1573</v>
      </c>
      <c r="E143" s="97" t="s">
        <v>126</v>
      </c>
      <c r="F143" s="174" t="s">
        <v>204</v>
      </c>
      <c r="H143" s="99">
        <f t="shared" si="55"/>
        <v>1573</v>
      </c>
      <c r="I143" s="143">
        <f t="shared" si="56"/>
        <v>1576</v>
      </c>
      <c r="J143" s="142">
        <f t="shared" si="60"/>
        <v>1546</v>
      </c>
      <c r="L143" s="99">
        <v>1701</v>
      </c>
      <c r="M143" s="142">
        <v>1701</v>
      </c>
      <c r="N143" s="142">
        <v>1701</v>
      </c>
      <c r="P143" s="99">
        <v>1653.75</v>
      </c>
      <c r="Q143" s="143">
        <v>1653.75</v>
      </c>
      <c r="R143" s="142">
        <v>1653.75</v>
      </c>
      <c r="S143" s="155"/>
      <c r="T143" s="159">
        <v>1573</v>
      </c>
      <c r="U143" s="158">
        <v>1576</v>
      </c>
      <c r="V143" s="247">
        <v>1546</v>
      </c>
    </row>
    <row r="144" ht="17.25" spans="1:22">
      <c r="A144" s="87"/>
      <c r="B144" s="87">
        <v>457</v>
      </c>
      <c r="C144" s="95" t="s">
        <v>211</v>
      </c>
      <c r="D144" s="96">
        <v>1573</v>
      </c>
      <c r="E144" s="97" t="s">
        <v>126</v>
      </c>
      <c r="F144" s="174" t="s">
        <v>204</v>
      </c>
      <c r="H144" s="99">
        <f t="shared" si="55"/>
        <v>1573</v>
      </c>
      <c r="I144" s="143">
        <f t="shared" si="56"/>
        <v>1576</v>
      </c>
      <c r="J144" s="142">
        <f t="shared" si="60"/>
        <v>1546</v>
      </c>
      <c r="L144" s="99">
        <v>1701</v>
      </c>
      <c r="M144" s="142">
        <v>1701</v>
      </c>
      <c r="N144" s="142">
        <v>1701</v>
      </c>
      <c r="P144" s="99">
        <v>1653.75</v>
      </c>
      <c r="Q144" s="143">
        <v>1653.75</v>
      </c>
      <c r="R144" s="142">
        <v>1653.75</v>
      </c>
      <c r="S144" s="155"/>
      <c r="T144" s="159">
        <v>1573</v>
      </c>
      <c r="U144" s="158">
        <v>1576</v>
      </c>
      <c r="V144" s="247">
        <v>1546</v>
      </c>
    </row>
    <row r="145" ht="17.25" spans="1:22">
      <c r="A145" s="87"/>
      <c r="B145" s="87">
        <v>458</v>
      </c>
      <c r="C145" s="95" t="s">
        <v>212</v>
      </c>
      <c r="D145" s="96">
        <v>1910</v>
      </c>
      <c r="E145" s="97" t="s">
        <v>126</v>
      </c>
      <c r="F145" s="174" t="s">
        <v>204</v>
      </c>
      <c r="H145" s="99">
        <f t="shared" si="55"/>
        <v>1910</v>
      </c>
      <c r="I145" s="143">
        <f t="shared" si="56"/>
        <v>2000</v>
      </c>
      <c r="J145" s="142">
        <f t="shared" si="60"/>
        <v>1819</v>
      </c>
      <c r="L145" s="99">
        <v>1800.36</v>
      </c>
      <c r="M145" s="143">
        <v>1800.36</v>
      </c>
      <c r="N145" s="142">
        <v>2000</v>
      </c>
      <c r="P145" s="99">
        <v>1750.35</v>
      </c>
      <c r="Q145" s="143">
        <v>1750.35</v>
      </c>
      <c r="R145" s="142">
        <v>1750.35</v>
      </c>
      <c r="S145" s="155"/>
      <c r="T145" s="159">
        <v>1910</v>
      </c>
      <c r="U145" s="158">
        <v>2000</v>
      </c>
      <c r="V145" s="247">
        <v>1819</v>
      </c>
    </row>
    <row r="146" ht="17.25" spans="1:22">
      <c r="A146" s="87" t="s">
        <v>182</v>
      </c>
      <c r="B146" s="87">
        <v>459</v>
      </c>
      <c r="C146" s="95" t="s">
        <v>213</v>
      </c>
      <c r="D146" s="96">
        <v>1910</v>
      </c>
      <c r="E146" s="97" t="s">
        <v>126</v>
      </c>
      <c r="F146" s="174" t="s">
        <v>204</v>
      </c>
      <c r="H146" s="99">
        <f t="shared" si="55"/>
        <v>1910</v>
      </c>
      <c r="I146" s="143">
        <f t="shared" si="56"/>
        <v>2000</v>
      </c>
      <c r="J146" s="142">
        <f t="shared" si="60"/>
        <v>1819</v>
      </c>
      <c r="L146" s="99">
        <v>1800.36</v>
      </c>
      <c r="M146" s="143">
        <v>1800.36</v>
      </c>
      <c r="N146" s="142">
        <v>2000</v>
      </c>
      <c r="P146" s="99">
        <v>1750.35</v>
      </c>
      <c r="Q146" s="143">
        <v>1750.35</v>
      </c>
      <c r="R146" s="142">
        <v>1750.35</v>
      </c>
      <c r="S146" s="155"/>
      <c r="T146" s="159">
        <v>1910</v>
      </c>
      <c r="U146" s="158">
        <v>2000</v>
      </c>
      <c r="V146" s="247">
        <v>1819</v>
      </c>
    </row>
    <row r="147" ht="17.25" spans="1:22">
      <c r="A147" s="87"/>
      <c r="B147" s="87">
        <v>460</v>
      </c>
      <c r="C147" s="95" t="s">
        <v>214</v>
      </c>
      <c r="D147" s="96">
        <v>491</v>
      </c>
      <c r="E147" s="97" t="s">
        <v>126</v>
      </c>
      <c r="F147" s="92" t="s">
        <v>215</v>
      </c>
      <c r="G147" s="93"/>
      <c r="H147" s="99">
        <f t="shared" si="55"/>
        <v>491</v>
      </c>
      <c r="I147" s="143">
        <f t="shared" si="56"/>
        <v>500</v>
      </c>
      <c r="J147" s="142">
        <f t="shared" si="60"/>
        <v>482</v>
      </c>
      <c r="L147" s="99">
        <v>540</v>
      </c>
      <c r="M147" s="143">
        <v>540</v>
      </c>
      <c r="N147" s="142">
        <v>540</v>
      </c>
      <c r="P147" s="99">
        <v>525</v>
      </c>
      <c r="Q147" s="143">
        <v>525</v>
      </c>
      <c r="R147" s="142">
        <v>525</v>
      </c>
      <c r="S147" s="155"/>
      <c r="T147" s="159">
        <v>491</v>
      </c>
      <c r="U147" s="158">
        <v>500</v>
      </c>
      <c r="V147" s="247">
        <v>482</v>
      </c>
    </row>
    <row r="148" ht="17.25" spans="1:22">
      <c r="A148" s="87"/>
      <c r="B148" s="87">
        <v>420</v>
      </c>
      <c r="C148" s="95" t="s">
        <v>216</v>
      </c>
      <c r="D148" s="96">
        <v>2600</v>
      </c>
      <c r="E148" s="97" t="s">
        <v>126</v>
      </c>
      <c r="F148" s="174" t="s">
        <v>217</v>
      </c>
      <c r="H148" s="99">
        <f t="shared" si="55"/>
        <v>2600</v>
      </c>
      <c r="I148" s="143">
        <f t="shared" si="56"/>
        <v>2800</v>
      </c>
      <c r="J148" s="142">
        <f t="shared" si="60"/>
        <v>2500</v>
      </c>
      <c r="L148" s="99">
        <v>2400.84</v>
      </c>
      <c r="M148" s="143">
        <v>2400.84</v>
      </c>
      <c r="N148" s="142">
        <v>2400.84</v>
      </c>
      <c r="P148" s="99">
        <v>2334.15</v>
      </c>
      <c r="Q148" s="143">
        <v>2334.15</v>
      </c>
      <c r="R148" s="142">
        <v>2334.15</v>
      </c>
      <c r="S148" s="155"/>
      <c r="T148" s="159">
        <v>2600</v>
      </c>
      <c r="U148" s="158">
        <v>2800</v>
      </c>
      <c r="V148" s="247">
        <v>2500</v>
      </c>
    </row>
    <row r="149" ht="18" spans="1:22">
      <c r="A149" s="116"/>
      <c r="B149" s="116">
        <v>434</v>
      </c>
      <c r="C149" s="127" t="s">
        <v>218</v>
      </c>
      <c r="D149" s="119">
        <v>555</v>
      </c>
      <c r="E149" s="120" t="s">
        <v>126</v>
      </c>
      <c r="F149" s="196" t="s">
        <v>219</v>
      </c>
      <c r="H149" s="99">
        <f t="shared" si="55"/>
        <v>555</v>
      </c>
      <c r="I149" s="143">
        <f t="shared" si="56"/>
        <v>557</v>
      </c>
      <c r="J149" s="142">
        <f t="shared" si="60"/>
        <v>546</v>
      </c>
      <c r="L149" s="99">
        <v>600.48</v>
      </c>
      <c r="M149" s="143">
        <v>600.48</v>
      </c>
      <c r="N149" s="142">
        <v>600.48</v>
      </c>
      <c r="P149" s="99">
        <v>583.8</v>
      </c>
      <c r="Q149" s="143">
        <v>583.8</v>
      </c>
      <c r="R149" s="142">
        <v>583.8</v>
      </c>
      <c r="S149" s="155"/>
      <c r="T149" s="159">
        <v>555</v>
      </c>
      <c r="U149" s="158">
        <v>557</v>
      </c>
      <c r="V149" s="247">
        <v>546</v>
      </c>
    </row>
    <row r="150" ht="17.25" spans="1:22">
      <c r="A150" s="87"/>
      <c r="B150" s="197">
        <v>544</v>
      </c>
      <c r="C150" s="198" t="s">
        <v>220</v>
      </c>
      <c r="D150" s="90">
        <v>91427</v>
      </c>
      <c r="E150" s="199" t="s">
        <v>221</v>
      </c>
      <c r="F150" s="200"/>
      <c r="H150" s="94">
        <f t="shared" ref="H150:H178" si="61">SUM(T150)</f>
        <v>91427</v>
      </c>
      <c r="I150" s="138">
        <f t="shared" ref="I150:I178" si="62">SUM(U150)</f>
        <v>135906</v>
      </c>
      <c r="J150" s="140">
        <f t="shared" si="45"/>
        <v>85714.2857142857</v>
      </c>
      <c r="L150" s="94">
        <f t="shared" si="51"/>
        <v>98741.16</v>
      </c>
      <c r="M150" s="138">
        <f t="shared" si="52"/>
        <v>146778.48</v>
      </c>
      <c r="N150" s="140">
        <f t="shared" si="53"/>
        <v>92571.4285714286</v>
      </c>
      <c r="P150" s="245" t="s">
        <v>222</v>
      </c>
      <c r="Q150" s="154">
        <v>142700.25</v>
      </c>
      <c r="R150" s="162">
        <v>90000</v>
      </c>
      <c r="S150" s="155"/>
      <c r="T150" s="156">
        <v>91427</v>
      </c>
      <c r="U150" s="141">
        <v>135906</v>
      </c>
      <c r="V150" s="157">
        <f t="shared" si="54"/>
        <v>85714.2857142857</v>
      </c>
    </row>
    <row r="151" ht="17.25" spans="1:22">
      <c r="A151" s="87"/>
      <c r="B151" s="197" t="s">
        <v>223</v>
      </c>
      <c r="C151" s="201" t="s">
        <v>224</v>
      </c>
      <c r="D151" s="96">
        <v>16190</v>
      </c>
      <c r="E151" s="202" t="s">
        <v>221</v>
      </c>
      <c r="F151" s="203"/>
      <c r="H151" s="99">
        <f t="shared" si="61"/>
        <v>16190.4761904762</v>
      </c>
      <c r="I151" s="143">
        <f t="shared" si="62"/>
        <v>29049</v>
      </c>
      <c r="J151" s="142">
        <f t="shared" si="45"/>
        <v>14285.7142857143</v>
      </c>
      <c r="L151" s="99">
        <f t="shared" si="51"/>
        <v>17485.7142857143</v>
      </c>
      <c r="M151" s="143">
        <f t="shared" si="52"/>
        <v>31372.92</v>
      </c>
      <c r="N151" s="142">
        <f t="shared" si="53"/>
        <v>15428.5714285714</v>
      </c>
      <c r="P151" s="144">
        <v>17000</v>
      </c>
      <c r="Q151" s="158">
        <v>30500.4</v>
      </c>
      <c r="R151" s="163">
        <v>15000</v>
      </c>
      <c r="S151" s="155"/>
      <c r="T151" s="159">
        <f t="shared" ref="T151:T191" si="63">SUM(P151/1.05)</f>
        <v>16190.4761904762</v>
      </c>
      <c r="U151" s="144">
        <v>29049</v>
      </c>
      <c r="V151" s="160">
        <f t="shared" si="54"/>
        <v>14285.7142857143</v>
      </c>
    </row>
    <row r="152" ht="17.25" spans="1:22">
      <c r="A152" s="87" t="s">
        <v>225</v>
      </c>
      <c r="B152" s="197" t="s">
        <v>226</v>
      </c>
      <c r="C152" s="201" t="s">
        <v>227</v>
      </c>
      <c r="D152" s="96">
        <v>16190</v>
      </c>
      <c r="E152" s="202" t="s">
        <v>221</v>
      </c>
      <c r="F152" s="203"/>
      <c r="H152" s="99">
        <f t="shared" si="61"/>
        <v>16190.4761904762</v>
      </c>
      <c r="I152" s="143">
        <f t="shared" si="62"/>
        <v>29049</v>
      </c>
      <c r="J152" s="142">
        <f t="shared" si="45"/>
        <v>14285.7142857143</v>
      </c>
      <c r="L152" s="99">
        <f t="shared" si="51"/>
        <v>17485.7142857143</v>
      </c>
      <c r="M152" s="143">
        <f t="shared" si="52"/>
        <v>31372.92</v>
      </c>
      <c r="N152" s="142">
        <f t="shared" si="53"/>
        <v>15428.5714285714</v>
      </c>
      <c r="P152" s="144">
        <v>17000</v>
      </c>
      <c r="Q152" s="158">
        <v>30500.4</v>
      </c>
      <c r="R152" s="163">
        <v>15000</v>
      </c>
      <c r="S152" s="155"/>
      <c r="T152" s="159">
        <f t="shared" si="63"/>
        <v>16190.4761904762</v>
      </c>
      <c r="U152" s="144">
        <v>29049</v>
      </c>
      <c r="V152" s="160">
        <f t="shared" si="54"/>
        <v>14285.7142857143</v>
      </c>
    </row>
    <row r="153" ht="17.25" spans="1:22">
      <c r="A153" s="87"/>
      <c r="B153" s="197" t="s">
        <v>228</v>
      </c>
      <c r="C153" s="201" t="s">
        <v>229</v>
      </c>
      <c r="D153" s="96">
        <v>16190</v>
      </c>
      <c r="E153" s="202" t="s">
        <v>221</v>
      </c>
      <c r="F153" s="203"/>
      <c r="H153" s="99">
        <f t="shared" si="61"/>
        <v>16190.4761904762</v>
      </c>
      <c r="I153" s="143">
        <f t="shared" si="62"/>
        <v>29049</v>
      </c>
      <c r="J153" s="142">
        <f t="shared" si="45"/>
        <v>14285.7142857143</v>
      </c>
      <c r="L153" s="99">
        <f t="shared" si="51"/>
        <v>17485.7142857143</v>
      </c>
      <c r="M153" s="143">
        <f t="shared" si="52"/>
        <v>31372.92</v>
      </c>
      <c r="N153" s="142">
        <f t="shared" si="53"/>
        <v>15428.5714285714</v>
      </c>
      <c r="P153" s="144">
        <v>17000</v>
      </c>
      <c r="Q153" s="158">
        <v>30500.4</v>
      </c>
      <c r="R153" s="163">
        <v>15000</v>
      </c>
      <c r="S153" s="155"/>
      <c r="T153" s="159">
        <f t="shared" si="63"/>
        <v>16190.4761904762</v>
      </c>
      <c r="U153" s="144">
        <v>29049</v>
      </c>
      <c r="V153" s="160">
        <f t="shared" si="54"/>
        <v>14285.7142857143</v>
      </c>
    </row>
    <row r="154" ht="17.25" spans="1:22">
      <c r="A154" s="87" t="s">
        <v>230</v>
      </c>
      <c r="B154" s="197" t="s">
        <v>231</v>
      </c>
      <c r="C154" s="201" t="s">
        <v>232</v>
      </c>
      <c r="D154" s="96">
        <v>16190</v>
      </c>
      <c r="E154" s="202" t="s">
        <v>221</v>
      </c>
      <c r="F154" s="203"/>
      <c r="H154" s="99">
        <f t="shared" si="61"/>
        <v>16190.4761904762</v>
      </c>
      <c r="I154" s="143">
        <f t="shared" si="62"/>
        <v>29049</v>
      </c>
      <c r="J154" s="142">
        <f t="shared" si="45"/>
        <v>14285.7142857143</v>
      </c>
      <c r="L154" s="99">
        <f t="shared" si="51"/>
        <v>17485.7142857143</v>
      </c>
      <c r="M154" s="143">
        <f t="shared" si="52"/>
        <v>31372.92</v>
      </c>
      <c r="N154" s="142">
        <f t="shared" si="53"/>
        <v>15428.5714285714</v>
      </c>
      <c r="P154" s="144">
        <v>17000</v>
      </c>
      <c r="Q154" s="158">
        <v>30500.4</v>
      </c>
      <c r="R154" s="163">
        <v>15000</v>
      </c>
      <c r="S154" s="155"/>
      <c r="T154" s="159">
        <f t="shared" si="63"/>
        <v>16190.4761904762</v>
      </c>
      <c r="U154" s="144">
        <v>29049</v>
      </c>
      <c r="V154" s="160">
        <f t="shared" si="54"/>
        <v>14285.7142857143</v>
      </c>
    </row>
    <row r="155" ht="17.25" spans="1:22">
      <c r="A155" s="87"/>
      <c r="B155" s="197" t="s">
        <v>233</v>
      </c>
      <c r="C155" s="204" t="s">
        <v>234</v>
      </c>
      <c r="D155" s="96">
        <v>19047.6</v>
      </c>
      <c r="E155" s="199" t="s">
        <v>221</v>
      </c>
      <c r="F155" s="203"/>
      <c r="H155" s="99">
        <f t="shared" si="61"/>
        <v>19047.619047619</v>
      </c>
      <c r="I155" s="143">
        <f t="shared" si="62"/>
        <v>33906</v>
      </c>
      <c r="J155" s="142">
        <f t="shared" si="45"/>
        <v>17142.8571428571</v>
      </c>
      <c r="L155" s="99">
        <f t="shared" si="51"/>
        <v>20571.4285714286</v>
      </c>
      <c r="M155" s="143">
        <f t="shared" si="52"/>
        <v>36618.48</v>
      </c>
      <c r="N155" s="142">
        <f t="shared" si="53"/>
        <v>18514.2857142857</v>
      </c>
      <c r="P155" s="144">
        <v>20000</v>
      </c>
      <c r="Q155" s="154">
        <v>35600.25</v>
      </c>
      <c r="R155" s="162">
        <v>18000</v>
      </c>
      <c r="S155" s="155"/>
      <c r="T155" s="159">
        <f t="shared" si="63"/>
        <v>19047.619047619</v>
      </c>
      <c r="U155" s="144">
        <v>33906</v>
      </c>
      <c r="V155" s="160">
        <f t="shared" si="54"/>
        <v>17142.8571428571</v>
      </c>
    </row>
    <row r="156" ht="17.25" spans="1:22">
      <c r="A156" s="87"/>
      <c r="B156" s="197" t="s">
        <v>235</v>
      </c>
      <c r="C156" s="205" t="s">
        <v>236</v>
      </c>
      <c r="D156" s="96">
        <v>19047.6</v>
      </c>
      <c r="E156" s="202" t="s">
        <v>221</v>
      </c>
      <c r="F156" s="203"/>
      <c r="H156" s="99">
        <f t="shared" si="61"/>
        <v>19047.619047619</v>
      </c>
      <c r="I156" s="143">
        <f t="shared" si="62"/>
        <v>33906</v>
      </c>
      <c r="J156" s="142">
        <f t="shared" si="45"/>
        <v>17142.8571428571</v>
      </c>
      <c r="L156" s="99">
        <f t="shared" si="51"/>
        <v>20571.4285714286</v>
      </c>
      <c r="M156" s="143">
        <f t="shared" si="52"/>
        <v>36618.48</v>
      </c>
      <c r="N156" s="142">
        <f t="shared" si="53"/>
        <v>18514.2857142857</v>
      </c>
      <c r="P156" s="144">
        <v>20000</v>
      </c>
      <c r="Q156" s="158">
        <v>35600.25</v>
      </c>
      <c r="R156" s="163">
        <v>18000</v>
      </c>
      <c r="S156" s="155"/>
      <c r="T156" s="159">
        <f t="shared" si="63"/>
        <v>19047.619047619</v>
      </c>
      <c r="U156" s="144">
        <v>33906</v>
      </c>
      <c r="V156" s="160">
        <f t="shared" si="54"/>
        <v>17142.8571428571</v>
      </c>
    </row>
    <row r="157" ht="17.25" spans="1:22">
      <c r="A157" s="87"/>
      <c r="B157" s="197">
        <v>507</v>
      </c>
      <c r="C157" s="204" t="s">
        <v>237</v>
      </c>
      <c r="D157" s="96">
        <v>26666.6</v>
      </c>
      <c r="E157" s="199" t="s">
        <v>221</v>
      </c>
      <c r="F157" s="200"/>
      <c r="H157" s="99">
        <f t="shared" si="61"/>
        <v>26666.6666666667</v>
      </c>
      <c r="I157" s="143">
        <f t="shared" si="62"/>
        <v>43619.0476190476</v>
      </c>
      <c r="J157" s="142">
        <f t="shared" si="45"/>
        <v>24286</v>
      </c>
      <c r="L157" s="99">
        <f t="shared" ref="L157:N160" si="64">SUM(T157*1.08)</f>
        <v>28800</v>
      </c>
      <c r="M157" s="143">
        <f t="shared" si="64"/>
        <v>47108.5714285714</v>
      </c>
      <c r="N157" s="142">
        <f t="shared" si="64"/>
        <v>26228.88</v>
      </c>
      <c r="P157" s="144">
        <v>28000</v>
      </c>
      <c r="Q157" s="158">
        <v>45800</v>
      </c>
      <c r="R157" s="162">
        <v>25500.3</v>
      </c>
      <c r="S157" s="155"/>
      <c r="T157" s="159">
        <f t="shared" si="63"/>
        <v>26666.6666666667</v>
      </c>
      <c r="U157" s="144">
        <f>SUM(Q157/1.05)</f>
        <v>43619.0476190476</v>
      </c>
      <c r="V157" s="160">
        <f t="shared" si="54"/>
        <v>24286</v>
      </c>
    </row>
    <row r="158" ht="17.25" spans="1:22">
      <c r="A158" s="87"/>
      <c r="B158" s="197" t="s">
        <v>238</v>
      </c>
      <c r="C158" s="205" t="s">
        <v>239</v>
      </c>
      <c r="D158" s="96">
        <v>21844.7</v>
      </c>
      <c r="E158" s="202" t="s">
        <v>221</v>
      </c>
      <c r="F158" s="203"/>
      <c r="H158" s="99">
        <f t="shared" si="61"/>
        <v>21844.7619047619</v>
      </c>
      <c r="I158" s="143">
        <f t="shared" si="62"/>
        <v>24190</v>
      </c>
      <c r="J158" s="142">
        <f t="shared" si="45"/>
        <v>21359</v>
      </c>
      <c r="L158" s="99">
        <f t="shared" si="64"/>
        <v>23592.3428571429</v>
      </c>
      <c r="M158" s="143">
        <f t="shared" si="64"/>
        <v>26125.2</v>
      </c>
      <c r="N158" s="142">
        <f t="shared" si="64"/>
        <v>23067.72</v>
      </c>
      <c r="P158" s="144">
        <v>22937</v>
      </c>
      <c r="Q158" s="158">
        <v>25399.5</v>
      </c>
      <c r="R158" s="163">
        <v>22426.95</v>
      </c>
      <c r="S158" s="155"/>
      <c r="T158" s="159">
        <f t="shared" si="63"/>
        <v>21844.7619047619</v>
      </c>
      <c r="U158" s="144">
        <f>SUM(Q158/1.05)</f>
        <v>24190</v>
      </c>
      <c r="V158" s="160">
        <f t="shared" si="54"/>
        <v>21359</v>
      </c>
    </row>
    <row r="159" ht="17.25" spans="1:22">
      <c r="A159" s="87"/>
      <c r="B159" s="197" t="s">
        <v>240</v>
      </c>
      <c r="C159" s="205" t="s">
        <v>241</v>
      </c>
      <c r="D159" s="96">
        <v>21844.7</v>
      </c>
      <c r="E159" s="202" t="s">
        <v>221</v>
      </c>
      <c r="F159" s="203"/>
      <c r="H159" s="99">
        <f t="shared" si="61"/>
        <v>21844.7619047619</v>
      </c>
      <c r="I159" s="143">
        <f t="shared" si="62"/>
        <v>24190</v>
      </c>
      <c r="J159" s="142">
        <f t="shared" si="45"/>
        <v>21359</v>
      </c>
      <c r="L159" s="99">
        <f t="shared" si="64"/>
        <v>23592.3428571429</v>
      </c>
      <c r="M159" s="143">
        <f t="shared" si="64"/>
        <v>26125.2</v>
      </c>
      <c r="N159" s="142">
        <f t="shared" si="64"/>
        <v>23067.72</v>
      </c>
      <c r="P159" s="144">
        <v>22937</v>
      </c>
      <c r="Q159" s="158">
        <v>25399.5</v>
      </c>
      <c r="R159" s="163">
        <v>22426.95</v>
      </c>
      <c r="S159" s="155"/>
      <c r="T159" s="159">
        <f t="shared" si="63"/>
        <v>21844.7619047619</v>
      </c>
      <c r="U159" s="144">
        <f>SUM(Q159/1.05)</f>
        <v>24190</v>
      </c>
      <c r="V159" s="160">
        <f t="shared" si="54"/>
        <v>21359</v>
      </c>
    </row>
    <row r="160" ht="17.25" customHeight="1" spans="1:22">
      <c r="A160" s="116"/>
      <c r="B160" s="206">
        <v>545</v>
      </c>
      <c r="C160" s="207" t="s">
        <v>242</v>
      </c>
      <c r="D160" s="119">
        <v>8571</v>
      </c>
      <c r="E160" s="208" t="s">
        <v>221</v>
      </c>
      <c r="F160" s="209"/>
      <c r="H160" s="99">
        <f t="shared" si="61"/>
        <v>8571</v>
      </c>
      <c r="I160" s="143">
        <f t="shared" si="62"/>
        <v>13000</v>
      </c>
      <c r="J160" s="142">
        <f t="shared" ref="J160:J188" si="65">SUM(V160)</f>
        <v>7600</v>
      </c>
      <c r="L160" s="99">
        <f t="shared" si="64"/>
        <v>9256.68</v>
      </c>
      <c r="M160" s="143">
        <f t="shared" si="64"/>
        <v>14040</v>
      </c>
      <c r="N160" s="142">
        <f t="shared" si="64"/>
        <v>8208</v>
      </c>
      <c r="P160" s="144">
        <v>8999.55</v>
      </c>
      <c r="Q160" s="154">
        <v>13650</v>
      </c>
      <c r="R160" s="162">
        <v>7980</v>
      </c>
      <c r="S160" s="155"/>
      <c r="T160" s="159">
        <f t="shared" si="63"/>
        <v>8571</v>
      </c>
      <c r="U160" s="144">
        <f>SUM(Q160/1.05)</f>
        <v>13000</v>
      </c>
      <c r="V160" s="160">
        <f t="shared" si="54"/>
        <v>7600</v>
      </c>
    </row>
    <row r="161" ht="17.25" spans="1:22">
      <c r="A161" s="87"/>
      <c r="B161" s="177">
        <v>502</v>
      </c>
      <c r="C161" s="112" t="s">
        <v>243</v>
      </c>
      <c r="D161" s="90">
        <v>82524</v>
      </c>
      <c r="E161" s="101" t="s">
        <v>221</v>
      </c>
      <c r="F161" s="185"/>
      <c r="H161" s="99">
        <f t="shared" si="61"/>
        <v>82524</v>
      </c>
      <c r="I161" s="143">
        <f t="shared" si="62"/>
        <v>106797</v>
      </c>
      <c r="J161" s="142">
        <f t="shared" si="65"/>
        <v>75727</v>
      </c>
      <c r="L161" s="99">
        <f t="shared" si="51"/>
        <v>89125.92</v>
      </c>
      <c r="M161" s="143">
        <f t="shared" si="52"/>
        <v>115340.76</v>
      </c>
      <c r="N161" s="142">
        <f t="shared" si="53"/>
        <v>81785.16</v>
      </c>
      <c r="P161" s="144">
        <v>86650.2</v>
      </c>
      <c r="Q161" s="154">
        <v>112136</v>
      </c>
      <c r="R161" s="162">
        <v>79513.35</v>
      </c>
      <c r="S161" s="155"/>
      <c r="T161" s="159">
        <f t="shared" si="63"/>
        <v>82524</v>
      </c>
      <c r="U161" s="144">
        <v>106797</v>
      </c>
      <c r="V161" s="160">
        <f t="shared" si="54"/>
        <v>75727</v>
      </c>
    </row>
    <row r="162" ht="17.25" spans="1:22">
      <c r="A162" s="87"/>
      <c r="B162" s="177" t="s">
        <v>244</v>
      </c>
      <c r="C162" s="102" t="s">
        <v>245</v>
      </c>
      <c r="D162" s="96">
        <v>16504.7</v>
      </c>
      <c r="E162" s="97" t="s">
        <v>246</v>
      </c>
      <c r="F162" s="174"/>
      <c r="H162" s="99">
        <f t="shared" si="61"/>
        <v>16504.7619047619</v>
      </c>
      <c r="I162" s="143">
        <f t="shared" si="62"/>
        <v>19418</v>
      </c>
      <c r="J162" s="142">
        <f t="shared" si="65"/>
        <v>15049</v>
      </c>
      <c r="L162" s="99">
        <f t="shared" si="51"/>
        <v>17825.1428571429</v>
      </c>
      <c r="M162" s="143">
        <f t="shared" si="52"/>
        <v>20971.44</v>
      </c>
      <c r="N162" s="142">
        <f t="shared" si="53"/>
        <v>16252.92</v>
      </c>
      <c r="P162" s="144">
        <v>17330</v>
      </c>
      <c r="Q162" s="158">
        <v>20388</v>
      </c>
      <c r="R162" s="163">
        <v>15801</v>
      </c>
      <c r="S162" s="155"/>
      <c r="T162" s="159">
        <f t="shared" si="63"/>
        <v>16504.7619047619</v>
      </c>
      <c r="U162" s="144">
        <v>19418</v>
      </c>
      <c r="V162" s="160">
        <v>15049</v>
      </c>
    </row>
    <row r="163" ht="17.25" spans="1:22">
      <c r="A163" s="87" t="s">
        <v>60</v>
      </c>
      <c r="B163" s="177" t="s">
        <v>247</v>
      </c>
      <c r="C163" s="102" t="s">
        <v>248</v>
      </c>
      <c r="D163" s="96">
        <v>16504.7</v>
      </c>
      <c r="E163" s="97" t="s">
        <v>246</v>
      </c>
      <c r="F163" s="174"/>
      <c r="H163" s="99">
        <f t="shared" si="61"/>
        <v>16504.7619047619</v>
      </c>
      <c r="I163" s="143">
        <f t="shared" si="62"/>
        <v>19418</v>
      </c>
      <c r="J163" s="142">
        <f t="shared" si="65"/>
        <v>15049</v>
      </c>
      <c r="L163" s="99">
        <f t="shared" si="51"/>
        <v>17825.1428571429</v>
      </c>
      <c r="M163" s="143">
        <f t="shared" si="52"/>
        <v>20971.44</v>
      </c>
      <c r="N163" s="142">
        <f t="shared" si="53"/>
        <v>16252.92</v>
      </c>
      <c r="P163" s="144">
        <v>17330</v>
      </c>
      <c r="Q163" s="158">
        <v>20388</v>
      </c>
      <c r="R163" s="163">
        <v>15801</v>
      </c>
      <c r="S163" s="155"/>
      <c r="T163" s="159">
        <f t="shared" si="63"/>
        <v>16504.7619047619</v>
      </c>
      <c r="U163" s="144">
        <v>19418</v>
      </c>
      <c r="V163" s="160">
        <v>15049</v>
      </c>
    </row>
    <row r="164" ht="17.25" spans="1:22">
      <c r="A164" s="87" t="s">
        <v>72</v>
      </c>
      <c r="B164" s="177" t="s">
        <v>249</v>
      </c>
      <c r="C164" s="102" t="s">
        <v>250</v>
      </c>
      <c r="D164" s="96">
        <v>16504.7</v>
      </c>
      <c r="E164" s="97" t="s">
        <v>246</v>
      </c>
      <c r="F164" s="174"/>
      <c r="H164" s="99">
        <f t="shared" si="61"/>
        <v>16504.7619047619</v>
      </c>
      <c r="I164" s="143">
        <f t="shared" si="62"/>
        <v>19418</v>
      </c>
      <c r="J164" s="142">
        <f t="shared" si="65"/>
        <v>15049</v>
      </c>
      <c r="L164" s="99">
        <f t="shared" si="51"/>
        <v>17825.1428571429</v>
      </c>
      <c r="M164" s="143">
        <f t="shared" si="52"/>
        <v>20971.44</v>
      </c>
      <c r="N164" s="142">
        <f t="shared" si="53"/>
        <v>16252.92</v>
      </c>
      <c r="P164" s="144">
        <v>17330</v>
      </c>
      <c r="Q164" s="158">
        <v>20388</v>
      </c>
      <c r="R164" s="163">
        <v>15801</v>
      </c>
      <c r="S164" s="155"/>
      <c r="T164" s="159">
        <f t="shared" si="63"/>
        <v>16504.7619047619</v>
      </c>
      <c r="U164" s="144">
        <v>19418</v>
      </c>
      <c r="V164" s="160">
        <v>15049</v>
      </c>
    </row>
    <row r="165" ht="17.25" spans="1:22">
      <c r="A165" s="87" t="s">
        <v>251</v>
      </c>
      <c r="B165" s="177" t="s">
        <v>252</v>
      </c>
      <c r="C165" s="102" t="s">
        <v>253</v>
      </c>
      <c r="D165" s="96">
        <v>16504.7</v>
      </c>
      <c r="E165" s="97" t="s">
        <v>246</v>
      </c>
      <c r="F165" s="174"/>
      <c r="H165" s="99">
        <f t="shared" si="61"/>
        <v>16504.7619047619</v>
      </c>
      <c r="I165" s="143">
        <f t="shared" si="62"/>
        <v>19418</v>
      </c>
      <c r="J165" s="142">
        <f t="shared" si="65"/>
        <v>15049</v>
      </c>
      <c r="L165" s="99">
        <f t="shared" si="51"/>
        <v>17825.1428571429</v>
      </c>
      <c r="M165" s="143">
        <f t="shared" si="52"/>
        <v>20971.44</v>
      </c>
      <c r="N165" s="142">
        <f t="shared" si="53"/>
        <v>16252.92</v>
      </c>
      <c r="P165" s="144">
        <v>17330</v>
      </c>
      <c r="Q165" s="158">
        <v>20388</v>
      </c>
      <c r="R165" s="163">
        <v>15801</v>
      </c>
      <c r="S165" s="155"/>
      <c r="T165" s="159">
        <f t="shared" si="63"/>
        <v>16504.7619047619</v>
      </c>
      <c r="U165" s="144">
        <v>19418</v>
      </c>
      <c r="V165" s="160">
        <v>15049</v>
      </c>
    </row>
    <row r="166" ht="17.25" spans="1:22">
      <c r="A166" s="87"/>
      <c r="B166" s="177" t="s">
        <v>254</v>
      </c>
      <c r="C166" s="102" t="s">
        <v>255</v>
      </c>
      <c r="D166" s="96">
        <v>16504.7</v>
      </c>
      <c r="E166" s="97" t="s">
        <v>246</v>
      </c>
      <c r="F166" s="174"/>
      <c r="H166" s="99">
        <f t="shared" si="61"/>
        <v>16504.7619047619</v>
      </c>
      <c r="I166" s="143">
        <f t="shared" si="62"/>
        <v>19418</v>
      </c>
      <c r="J166" s="142">
        <f t="shared" si="65"/>
        <v>15049</v>
      </c>
      <c r="L166" s="99">
        <f t="shared" si="51"/>
        <v>17825.1428571429</v>
      </c>
      <c r="M166" s="143">
        <f t="shared" si="52"/>
        <v>20971.44</v>
      </c>
      <c r="N166" s="142">
        <f t="shared" si="53"/>
        <v>16252.92</v>
      </c>
      <c r="P166" s="144">
        <v>17330</v>
      </c>
      <c r="Q166" s="158">
        <v>20388</v>
      </c>
      <c r="R166" s="163">
        <v>15801</v>
      </c>
      <c r="S166" s="155"/>
      <c r="T166" s="159">
        <f t="shared" si="63"/>
        <v>16504.7619047619</v>
      </c>
      <c r="U166" s="144">
        <v>19418</v>
      </c>
      <c r="V166" s="160">
        <v>15049</v>
      </c>
    </row>
    <row r="167" ht="18" spans="1:22">
      <c r="A167" s="116"/>
      <c r="B167" s="210" t="s">
        <v>256</v>
      </c>
      <c r="C167" s="118" t="s">
        <v>257</v>
      </c>
      <c r="D167" s="119">
        <v>16504.7</v>
      </c>
      <c r="E167" s="120" t="s">
        <v>246</v>
      </c>
      <c r="F167" s="196"/>
      <c r="H167" s="99">
        <f t="shared" si="61"/>
        <v>16504.7619047619</v>
      </c>
      <c r="I167" s="143">
        <f t="shared" si="62"/>
        <v>19418</v>
      </c>
      <c r="J167" s="142">
        <f t="shared" si="65"/>
        <v>15049</v>
      </c>
      <c r="L167" s="99">
        <f t="shared" si="51"/>
        <v>17825.1428571429</v>
      </c>
      <c r="M167" s="143">
        <f t="shared" si="52"/>
        <v>20971.44</v>
      </c>
      <c r="N167" s="142">
        <f t="shared" si="53"/>
        <v>16252.92</v>
      </c>
      <c r="P167" s="144">
        <v>17330</v>
      </c>
      <c r="Q167" s="158">
        <v>20388</v>
      </c>
      <c r="R167" s="163">
        <v>15801</v>
      </c>
      <c r="S167" s="155"/>
      <c r="T167" s="159">
        <f t="shared" si="63"/>
        <v>16504.7619047619</v>
      </c>
      <c r="U167" s="144">
        <v>19418</v>
      </c>
      <c r="V167" s="160">
        <v>15049</v>
      </c>
    </row>
    <row r="168" ht="17.25" spans="1:22">
      <c r="A168" s="87"/>
      <c r="B168" s="211">
        <v>522</v>
      </c>
      <c r="C168" s="212" t="s">
        <v>258</v>
      </c>
      <c r="D168" s="90">
        <v>118095</v>
      </c>
      <c r="E168" s="213" t="s">
        <v>221</v>
      </c>
      <c r="F168" s="214"/>
      <c r="H168" s="99">
        <f t="shared" si="61"/>
        <v>118095.238095238</v>
      </c>
      <c r="I168" s="143">
        <f t="shared" si="62"/>
        <v>147619.047619048</v>
      </c>
      <c r="J168" s="142">
        <f t="shared" si="65"/>
        <v>112380.952380952</v>
      </c>
      <c r="L168" s="99">
        <f t="shared" si="51"/>
        <v>127542.857142857</v>
      </c>
      <c r="M168" s="143">
        <f t="shared" si="52"/>
        <v>159428.571428571</v>
      </c>
      <c r="N168" s="142">
        <f t="shared" si="53"/>
        <v>121371.428571429</v>
      </c>
      <c r="P168" s="144">
        <v>124000</v>
      </c>
      <c r="Q168" s="158">
        <v>155000</v>
      </c>
      <c r="R168" s="163">
        <v>118000</v>
      </c>
      <c r="S168" s="155"/>
      <c r="T168" s="159">
        <f t="shared" si="63"/>
        <v>118095.238095238</v>
      </c>
      <c r="U168" s="144">
        <f t="shared" ref="U168:U191" si="66">SUM(Q168/1.05)</f>
        <v>147619.047619048</v>
      </c>
      <c r="V168" s="160">
        <f t="shared" ref="V168:V191" si="67">SUM(R168/1.05)</f>
        <v>112380.952380952</v>
      </c>
    </row>
    <row r="169" ht="17.25" spans="1:22">
      <c r="A169" s="87"/>
      <c r="B169" s="211" t="s">
        <v>259</v>
      </c>
      <c r="C169" s="215" t="s">
        <v>260</v>
      </c>
      <c r="D169" s="96">
        <v>24762</v>
      </c>
      <c r="E169" s="216" t="s">
        <v>221</v>
      </c>
      <c r="F169" s="217"/>
      <c r="H169" s="99">
        <f t="shared" si="61"/>
        <v>24762</v>
      </c>
      <c r="I169" s="143">
        <f t="shared" si="62"/>
        <v>31428.5714285714</v>
      </c>
      <c r="J169" s="142">
        <f t="shared" si="65"/>
        <v>23810</v>
      </c>
      <c r="L169" s="99">
        <f t="shared" si="51"/>
        <v>26742.96</v>
      </c>
      <c r="M169" s="143">
        <f t="shared" si="52"/>
        <v>33942.8571428571</v>
      </c>
      <c r="N169" s="142">
        <f t="shared" si="53"/>
        <v>25714.8</v>
      </c>
      <c r="P169" s="144">
        <v>26000</v>
      </c>
      <c r="Q169" s="158">
        <v>33000</v>
      </c>
      <c r="R169" s="163">
        <v>25000.5</v>
      </c>
      <c r="S169" s="155"/>
      <c r="T169" s="159">
        <v>24762</v>
      </c>
      <c r="U169" s="144">
        <f t="shared" si="66"/>
        <v>31428.5714285714</v>
      </c>
      <c r="V169" s="160">
        <f t="shared" si="67"/>
        <v>23810</v>
      </c>
    </row>
    <row r="170" ht="17.25" spans="1:22">
      <c r="A170" s="87"/>
      <c r="B170" s="211" t="s">
        <v>261</v>
      </c>
      <c r="C170" s="215" t="s">
        <v>262</v>
      </c>
      <c r="D170" s="96">
        <v>24761.9</v>
      </c>
      <c r="E170" s="216" t="s">
        <v>221</v>
      </c>
      <c r="F170" s="217"/>
      <c r="H170" s="99">
        <f t="shared" si="61"/>
        <v>24761.9047619048</v>
      </c>
      <c r="I170" s="143">
        <f t="shared" si="62"/>
        <v>31428.5714285714</v>
      </c>
      <c r="J170" s="142">
        <f t="shared" si="65"/>
        <v>23810</v>
      </c>
      <c r="L170" s="99">
        <f t="shared" si="51"/>
        <v>26742.8571428571</v>
      </c>
      <c r="M170" s="143">
        <f t="shared" si="52"/>
        <v>33942.8571428571</v>
      </c>
      <c r="N170" s="142">
        <f t="shared" si="53"/>
        <v>25714.8</v>
      </c>
      <c r="P170" s="144">
        <v>26000</v>
      </c>
      <c r="Q170" s="158">
        <v>33000</v>
      </c>
      <c r="R170" s="163">
        <v>25000.5</v>
      </c>
      <c r="S170" s="155"/>
      <c r="T170" s="159">
        <f t="shared" si="63"/>
        <v>24761.9047619048</v>
      </c>
      <c r="U170" s="144">
        <f t="shared" si="66"/>
        <v>31428.5714285714</v>
      </c>
      <c r="V170" s="160">
        <f t="shared" si="67"/>
        <v>23810</v>
      </c>
    </row>
    <row r="171" ht="17.25" spans="1:22">
      <c r="A171" s="87"/>
      <c r="B171" s="211" t="s">
        <v>263</v>
      </c>
      <c r="C171" s="215" t="s">
        <v>264</v>
      </c>
      <c r="D171" s="96">
        <v>24761.9</v>
      </c>
      <c r="E171" s="216" t="s">
        <v>221</v>
      </c>
      <c r="F171" s="217"/>
      <c r="H171" s="99">
        <f t="shared" si="61"/>
        <v>24761.9047619048</v>
      </c>
      <c r="I171" s="143">
        <f t="shared" si="62"/>
        <v>31428.5714285714</v>
      </c>
      <c r="J171" s="142">
        <f t="shared" si="65"/>
        <v>23810</v>
      </c>
      <c r="L171" s="99">
        <f t="shared" si="51"/>
        <v>26742.8571428571</v>
      </c>
      <c r="M171" s="143">
        <f t="shared" si="52"/>
        <v>33942.8571428571</v>
      </c>
      <c r="N171" s="142">
        <f t="shared" si="53"/>
        <v>25714.8</v>
      </c>
      <c r="P171" s="144">
        <v>26000</v>
      </c>
      <c r="Q171" s="158">
        <v>33000</v>
      </c>
      <c r="R171" s="163">
        <v>25000.5</v>
      </c>
      <c r="S171" s="155"/>
      <c r="T171" s="159">
        <f t="shared" si="63"/>
        <v>24761.9047619048</v>
      </c>
      <c r="U171" s="144">
        <f t="shared" si="66"/>
        <v>31428.5714285714</v>
      </c>
      <c r="V171" s="160">
        <f t="shared" si="67"/>
        <v>23810</v>
      </c>
    </row>
    <row r="172" ht="17.25" spans="1:22">
      <c r="A172" s="87" t="s">
        <v>265</v>
      </c>
      <c r="B172" s="211" t="s">
        <v>266</v>
      </c>
      <c r="C172" s="215" t="s">
        <v>267</v>
      </c>
      <c r="D172" s="96">
        <v>24761.9</v>
      </c>
      <c r="E172" s="216" t="s">
        <v>221</v>
      </c>
      <c r="F172" s="217"/>
      <c r="H172" s="99">
        <f t="shared" si="61"/>
        <v>24761.9047619048</v>
      </c>
      <c r="I172" s="143">
        <f t="shared" si="62"/>
        <v>31428.5714285714</v>
      </c>
      <c r="J172" s="142">
        <f t="shared" si="65"/>
        <v>23810</v>
      </c>
      <c r="L172" s="99">
        <f t="shared" si="51"/>
        <v>26742.8571428571</v>
      </c>
      <c r="M172" s="143">
        <f t="shared" si="52"/>
        <v>33942.8571428571</v>
      </c>
      <c r="N172" s="142">
        <f t="shared" si="53"/>
        <v>25714.8</v>
      </c>
      <c r="P172" s="144">
        <v>26000</v>
      </c>
      <c r="Q172" s="158">
        <v>33000</v>
      </c>
      <c r="R172" s="163">
        <v>25000.5</v>
      </c>
      <c r="S172" s="155"/>
      <c r="T172" s="159">
        <f t="shared" si="63"/>
        <v>24761.9047619048</v>
      </c>
      <c r="U172" s="144">
        <f t="shared" si="66"/>
        <v>31428.5714285714</v>
      </c>
      <c r="V172" s="160">
        <f t="shared" si="67"/>
        <v>23810</v>
      </c>
    </row>
    <row r="173" ht="17.25" spans="1:22">
      <c r="A173" s="87"/>
      <c r="B173" s="211" t="s">
        <v>268</v>
      </c>
      <c r="C173" s="215" t="s">
        <v>269</v>
      </c>
      <c r="D173" s="96">
        <v>24761.9</v>
      </c>
      <c r="E173" s="216" t="s">
        <v>221</v>
      </c>
      <c r="F173" s="217"/>
      <c r="H173" s="99">
        <f t="shared" si="61"/>
        <v>24761.9047619048</v>
      </c>
      <c r="I173" s="143">
        <f t="shared" si="62"/>
        <v>31428.5714285714</v>
      </c>
      <c r="J173" s="142">
        <f t="shared" si="65"/>
        <v>23810</v>
      </c>
      <c r="L173" s="99">
        <f t="shared" si="51"/>
        <v>26742.8571428571</v>
      </c>
      <c r="M173" s="143">
        <f t="shared" si="52"/>
        <v>33942.8571428571</v>
      </c>
      <c r="N173" s="142">
        <f t="shared" si="53"/>
        <v>25714.8</v>
      </c>
      <c r="P173" s="144">
        <v>26000</v>
      </c>
      <c r="Q173" s="158">
        <v>33000</v>
      </c>
      <c r="R173" s="163">
        <v>25000.5</v>
      </c>
      <c r="S173" s="155"/>
      <c r="T173" s="159">
        <f t="shared" si="63"/>
        <v>24761.9047619048</v>
      </c>
      <c r="U173" s="144">
        <f t="shared" si="66"/>
        <v>31428.5714285714</v>
      </c>
      <c r="V173" s="160">
        <f t="shared" si="67"/>
        <v>23810</v>
      </c>
    </row>
    <row r="174" ht="17.25" spans="1:22">
      <c r="A174" s="87"/>
      <c r="B174" s="211" t="s">
        <v>270</v>
      </c>
      <c r="C174" s="215" t="s">
        <v>271</v>
      </c>
      <c r="D174" s="96">
        <v>24761.9</v>
      </c>
      <c r="E174" s="216" t="s">
        <v>221</v>
      </c>
      <c r="F174" s="217"/>
      <c r="H174" s="99">
        <f t="shared" si="61"/>
        <v>24761.9047619048</v>
      </c>
      <c r="I174" s="143">
        <f t="shared" si="62"/>
        <v>31428.5714285714</v>
      </c>
      <c r="J174" s="142">
        <f t="shared" si="65"/>
        <v>23810</v>
      </c>
      <c r="L174" s="99">
        <f t="shared" si="51"/>
        <v>26742.8571428571</v>
      </c>
      <c r="M174" s="143">
        <f t="shared" si="52"/>
        <v>33942.8571428571</v>
      </c>
      <c r="N174" s="142">
        <f t="shared" si="53"/>
        <v>25714.8</v>
      </c>
      <c r="P174" s="144">
        <v>26000</v>
      </c>
      <c r="Q174" s="158">
        <v>33000</v>
      </c>
      <c r="R174" s="163">
        <v>25000.5</v>
      </c>
      <c r="S174" s="155"/>
      <c r="T174" s="159">
        <f t="shared" si="63"/>
        <v>24761.9047619048</v>
      </c>
      <c r="U174" s="144">
        <f t="shared" si="66"/>
        <v>31428.5714285714</v>
      </c>
      <c r="V174" s="160">
        <f t="shared" si="67"/>
        <v>23810</v>
      </c>
    </row>
    <row r="175" ht="17.25" customHeight="1" spans="1:22">
      <c r="A175" s="87"/>
      <c r="B175" s="211" t="s">
        <v>272</v>
      </c>
      <c r="C175" s="215" t="s">
        <v>273</v>
      </c>
      <c r="D175" s="96">
        <v>19048</v>
      </c>
      <c r="E175" s="216" t="s">
        <v>221</v>
      </c>
      <c r="F175" s="217"/>
      <c r="G175" s="218"/>
      <c r="H175" s="99">
        <f t="shared" si="61"/>
        <v>19048</v>
      </c>
      <c r="I175" s="143">
        <f t="shared" si="62"/>
        <v>24762</v>
      </c>
      <c r="J175" s="142">
        <f t="shared" si="65"/>
        <v>18095</v>
      </c>
      <c r="K175" s="218"/>
      <c r="L175" s="99">
        <f t="shared" ref="L175:L204" si="68">SUM(T175*1.08)</f>
        <v>20571.84</v>
      </c>
      <c r="M175" s="143">
        <f t="shared" ref="M175:M204" si="69">SUM(U175*1.08)</f>
        <v>26742.96</v>
      </c>
      <c r="N175" s="142">
        <f t="shared" ref="N175:N204" si="70">SUM(V175*1.08)</f>
        <v>19542.6</v>
      </c>
      <c r="P175" s="144">
        <v>20000.4</v>
      </c>
      <c r="Q175" s="158">
        <v>26000.1</v>
      </c>
      <c r="R175" s="163">
        <v>18999.75</v>
      </c>
      <c r="S175" s="155"/>
      <c r="T175" s="159">
        <f t="shared" si="63"/>
        <v>19048</v>
      </c>
      <c r="U175" s="144">
        <f t="shared" si="66"/>
        <v>24762</v>
      </c>
      <c r="V175" s="160">
        <f t="shared" si="67"/>
        <v>18095</v>
      </c>
    </row>
    <row r="176" ht="17.25" customHeight="1" spans="1:22">
      <c r="A176" s="87" t="s">
        <v>274</v>
      </c>
      <c r="B176" s="211" t="s">
        <v>275</v>
      </c>
      <c r="C176" s="215" t="s">
        <v>276</v>
      </c>
      <c r="D176" s="96">
        <v>19048</v>
      </c>
      <c r="E176" s="216" t="s">
        <v>221</v>
      </c>
      <c r="F176" s="217"/>
      <c r="G176" s="218"/>
      <c r="H176" s="99">
        <f t="shared" si="61"/>
        <v>19048</v>
      </c>
      <c r="I176" s="143">
        <f t="shared" si="62"/>
        <v>24762</v>
      </c>
      <c r="J176" s="142">
        <f t="shared" si="65"/>
        <v>18095</v>
      </c>
      <c r="K176" s="218"/>
      <c r="L176" s="99">
        <f t="shared" si="68"/>
        <v>20571.84</v>
      </c>
      <c r="M176" s="143">
        <f t="shared" si="69"/>
        <v>26742.96</v>
      </c>
      <c r="N176" s="142">
        <f t="shared" si="70"/>
        <v>19542.6</v>
      </c>
      <c r="P176" s="144">
        <v>20000.4</v>
      </c>
      <c r="Q176" s="158">
        <v>26000.1</v>
      </c>
      <c r="R176" s="163">
        <v>18999.75</v>
      </c>
      <c r="S176" s="155"/>
      <c r="T176" s="159">
        <f t="shared" si="63"/>
        <v>19048</v>
      </c>
      <c r="U176" s="144">
        <f t="shared" si="66"/>
        <v>24762</v>
      </c>
      <c r="V176" s="160">
        <f t="shared" si="67"/>
        <v>18095</v>
      </c>
    </row>
    <row r="177" ht="17.25" customHeight="1" spans="1:22">
      <c r="A177" s="87"/>
      <c r="B177" s="211" t="s">
        <v>277</v>
      </c>
      <c r="C177" s="215" t="s">
        <v>278</v>
      </c>
      <c r="D177" s="96">
        <v>19048</v>
      </c>
      <c r="E177" s="216" t="s">
        <v>221</v>
      </c>
      <c r="F177" s="217"/>
      <c r="G177" s="218"/>
      <c r="H177" s="99">
        <f t="shared" si="61"/>
        <v>19048</v>
      </c>
      <c r="I177" s="143">
        <f t="shared" si="62"/>
        <v>24762</v>
      </c>
      <c r="J177" s="142">
        <f t="shared" si="65"/>
        <v>18095</v>
      </c>
      <c r="K177" s="218"/>
      <c r="L177" s="99">
        <f t="shared" si="68"/>
        <v>20571.84</v>
      </c>
      <c r="M177" s="143">
        <f t="shared" si="69"/>
        <v>26742.96</v>
      </c>
      <c r="N177" s="142">
        <f t="shared" si="70"/>
        <v>19542.6</v>
      </c>
      <c r="P177" s="144">
        <v>20000.4</v>
      </c>
      <c r="Q177" s="158">
        <v>26000.1</v>
      </c>
      <c r="R177" s="163">
        <v>18999.75</v>
      </c>
      <c r="S177" s="155"/>
      <c r="T177" s="159">
        <f t="shared" si="63"/>
        <v>19048</v>
      </c>
      <c r="U177" s="144">
        <f t="shared" si="66"/>
        <v>24762</v>
      </c>
      <c r="V177" s="160">
        <f t="shared" si="67"/>
        <v>18095</v>
      </c>
    </row>
    <row r="178" ht="17.25" customHeight="1" spans="1:22">
      <c r="A178" s="87"/>
      <c r="B178" s="211" t="s">
        <v>279</v>
      </c>
      <c r="C178" s="215" t="s">
        <v>280</v>
      </c>
      <c r="D178" s="96">
        <v>19048</v>
      </c>
      <c r="E178" s="216" t="s">
        <v>221</v>
      </c>
      <c r="F178" s="217"/>
      <c r="G178" s="218"/>
      <c r="H178" s="99">
        <f t="shared" si="61"/>
        <v>19048</v>
      </c>
      <c r="I178" s="143">
        <f t="shared" si="62"/>
        <v>24762</v>
      </c>
      <c r="J178" s="142">
        <f t="shared" si="65"/>
        <v>18095</v>
      </c>
      <c r="K178" s="218"/>
      <c r="L178" s="99">
        <f t="shared" si="68"/>
        <v>20571.84</v>
      </c>
      <c r="M178" s="143">
        <f t="shared" si="69"/>
        <v>26742.96</v>
      </c>
      <c r="N178" s="142">
        <f t="shared" si="70"/>
        <v>19542.6</v>
      </c>
      <c r="P178" s="144">
        <v>20000.4</v>
      </c>
      <c r="Q178" s="158">
        <v>26000.1</v>
      </c>
      <c r="R178" s="163">
        <v>18999.75</v>
      </c>
      <c r="S178" s="155"/>
      <c r="T178" s="159">
        <f t="shared" si="63"/>
        <v>19048</v>
      </c>
      <c r="U178" s="144">
        <f t="shared" si="66"/>
        <v>24762</v>
      </c>
      <c r="V178" s="160">
        <f t="shared" si="67"/>
        <v>18095</v>
      </c>
    </row>
    <row r="179" ht="17.25" customHeight="1" spans="1:22">
      <c r="A179" s="87"/>
      <c r="B179" s="211" t="s">
        <v>281</v>
      </c>
      <c r="C179" s="215" t="s">
        <v>282</v>
      </c>
      <c r="D179" s="96">
        <v>19048</v>
      </c>
      <c r="E179" s="216" t="s">
        <v>221</v>
      </c>
      <c r="F179" s="217"/>
      <c r="G179" s="218"/>
      <c r="H179" s="99">
        <f t="shared" ref="H179:H209" si="71">SUM(T179)</f>
        <v>19048</v>
      </c>
      <c r="I179" s="143">
        <f t="shared" ref="I179:I209" si="72">SUM(U179)</f>
        <v>24762</v>
      </c>
      <c r="J179" s="142">
        <f t="shared" si="65"/>
        <v>18095</v>
      </c>
      <c r="K179" s="218"/>
      <c r="L179" s="99">
        <f t="shared" si="68"/>
        <v>20571.84</v>
      </c>
      <c r="M179" s="143">
        <f t="shared" si="69"/>
        <v>26742.96</v>
      </c>
      <c r="N179" s="142">
        <f t="shared" si="70"/>
        <v>19542.6</v>
      </c>
      <c r="P179" s="144">
        <v>20000.4</v>
      </c>
      <c r="Q179" s="158">
        <v>26000.1</v>
      </c>
      <c r="R179" s="163">
        <v>18999.75</v>
      </c>
      <c r="S179" s="155"/>
      <c r="T179" s="159">
        <f t="shared" si="63"/>
        <v>19048</v>
      </c>
      <c r="U179" s="144">
        <f t="shared" si="66"/>
        <v>24762</v>
      </c>
      <c r="V179" s="160">
        <f t="shared" si="67"/>
        <v>18095</v>
      </c>
    </row>
    <row r="180" ht="17.25" customHeight="1" spans="1:22">
      <c r="A180" s="87"/>
      <c r="B180" s="211" t="s">
        <v>283</v>
      </c>
      <c r="C180" s="215" t="s">
        <v>284</v>
      </c>
      <c r="D180" s="96">
        <v>19048</v>
      </c>
      <c r="E180" s="216" t="s">
        <v>221</v>
      </c>
      <c r="F180" s="217"/>
      <c r="G180" s="218"/>
      <c r="H180" s="99">
        <f t="shared" si="71"/>
        <v>19048</v>
      </c>
      <c r="I180" s="143">
        <f t="shared" si="72"/>
        <v>24762</v>
      </c>
      <c r="J180" s="142">
        <f t="shared" si="65"/>
        <v>18095</v>
      </c>
      <c r="K180" s="218"/>
      <c r="L180" s="99">
        <f t="shared" si="68"/>
        <v>20571.84</v>
      </c>
      <c r="M180" s="143">
        <f t="shared" si="69"/>
        <v>26742.96</v>
      </c>
      <c r="N180" s="142">
        <f t="shared" si="70"/>
        <v>19542.6</v>
      </c>
      <c r="P180" s="144">
        <v>20000.4</v>
      </c>
      <c r="Q180" s="158">
        <v>26000.1</v>
      </c>
      <c r="R180" s="163">
        <v>18999.75</v>
      </c>
      <c r="S180" s="155"/>
      <c r="T180" s="159">
        <f t="shared" si="63"/>
        <v>19048</v>
      </c>
      <c r="U180" s="144">
        <f t="shared" si="66"/>
        <v>24762</v>
      </c>
      <c r="V180" s="160">
        <f t="shared" si="67"/>
        <v>18095</v>
      </c>
    </row>
    <row r="181" ht="17.25" customHeight="1" spans="1:22">
      <c r="A181" s="87"/>
      <c r="B181" s="211">
        <v>526</v>
      </c>
      <c r="C181" s="215" t="s">
        <v>285</v>
      </c>
      <c r="D181" s="96">
        <v>19048</v>
      </c>
      <c r="E181" s="216" t="s">
        <v>221</v>
      </c>
      <c r="F181" s="217"/>
      <c r="G181" s="218"/>
      <c r="H181" s="99">
        <f t="shared" si="71"/>
        <v>19048</v>
      </c>
      <c r="I181" s="143">
        <f t="shared" si="72"/>
        <v>24762</v>
      </c>
      <c r="J181" s="142">
        <f t="shared" si="65"/>
        <v>18095</v>
      </c>
      <c r="K181" s="218"/>
      <c r="L181" s="99">
        <f t="shared" si="68"/>
        <v>20571.84</v>
      </c>
      <c r="M181" s="143">
        <f t="shared" si="69"/>
        <v>26742.96</v>
      </c>
      <c r="N181" s="142">
        <f t="shared" si="70"/>
        <v>19542.6</v>
      </c>
      <c r="P181" s="144">
        <v>20000.4</v>
      </c>
      <c r="Q181" s="158">
        <v>26000.1</v>
      </c>
      <c r="R181" s="163">
        <v>18999.75</v>
      </c>
      <c r="S181" s="155"/>
      <c r="T181" s="159">
        <f t="shared" si="63"/>
        <v>19048</v>
      </c>
      <c r="U181" s="144">
        <f t="shared" si="66"/>
        <v>24762</v>
      </c>
      <c r="V181" s="160">
        <f t="shared" si="67"/>
        <v>18095</v>
      </c>
    </row>
    <row r="182" ht="17.25" customHeight="1" spans="1:22">
      <c r="A182" s="116"/>
      <c r="B182" s="219">
        <v>528</v>
      </c>
      <c r="C182" s="220" t="s">
        <v>286</v>
      </c>
      <c r="D182" s="119">
        <v>15238</v>
      </c>
      <c r="E182" s="221" t="s">
        <v>221</v>
      </c>
      <c r="F182" s="222"/>
      <c r="G182" s="218"/>
      <c r="H182" s="99">
        <f t="shared" si="71"/>
        <v>15238.0952380952</v>
      </c>
      <c r="I182" s="143">
        <f t="shared" si="72"/>
        <v>18571</v>
      </c>
      <c r="J182" s="142">
        <f t="shared" si="65"/>
        <v>13809.5238095238</v>
      </c>
      <c r="K182" s="218"/>
      <c r="L182" s="99">
        <f t="shared" si="68"/>
        <v>16457.1428571429</v>
      </c>
      <c r="M182" s="143">
        <f t="shared" si="69"/>
        <v>20056.68</v>
      </c>
      <c r="N182" s="142">
        <f t="shared" si="70"/>
        <v>14914.2857142857</v>
      </c>
      <c r="P182" s="144">
        <v>16000</v>
      </c>
      <c r="Q182" s="158">
        <v>19499.55</v>
      </c>
      <c r="R182" s="163">
        <v>14500</v>
      </c>
      <c r="S182" s="155"/>
      <c r="T182" s="159">
        <f t="shared" si="63"/>
        <v>15238.0952380952</v>
      </c>
      <c r="U182" s="144">
        <f t="shared" si="66"/>
        <v>18571</v>
      </c>
      <c r="V182" s="160">
        <f t="shared" si="67"/>
        <v>13809.5238095238</v>
      </c>
    </row>
    <row r="183" ht="17.25" customHeight="1" spans="1:22">
      <c r="A183" s="87" t="s">
        <v>116</v>
      </c>
      <c r="B183" s="223">
        <v>530</v>
      </c>
      <c r="C183" s="224" t="s">
        <v>287</v>
      </c>
      <c r="D183" s="90">
        <v>14000</v>
      </c>
      <c r="E183" s="225" t="s">
        <v>288</v>
      </c>
      <c r="F183" s="226" t="s">
        <v>289</v>
      </c>
      <c r="G183" s="218"/>
      <c r="H183" s="99">
        <f t="shared" si="71"/>
        <v>14000</v>
      </c>
      <c r="I183" s="143">
        <f t="shared" si="72"/>
        <v>20000</v>
      </c>
      <c r="J183" s="142">
        <f t="shared" si="65"/>
        <v>12000</v>
      </c>
      <c r="K183" s="218"/>
      <c r="L183" s="99">
        <f t="shared" si="68"/>
        <v>15120</v>
      </c>
      <c r="M183" s="143">
        <f t="shared" si="69"/>
        <v>21600</v>
      </c>
      <c r="N183" s="142">
        <f t="shared" si="70"/>
        <v>12960</v>
      </c>
      <c r="P183" s="144">
        <v>14700</v>
      </c>
      <c r="Q183" s="158">
        <v>21000</v>
      </c>
      <c r="R183" s="163">
        <v>12600</v>
      </c>
      <c r="S183" s="155"/>
      <c r="T183" s="159">
        <f t="shared" si="63"/>
        <v>14000</v>
      </c>
      <c r="U183" s="144">
        <f t="shared" si="66"/>
        <v>20000</v>
      </c>
      <c r="V183" s="160">
        <f t="shared" si="67"/>
        <v>12000</v>
      </c>
    </row>
    <row r="184" ht="17.25" customHeight="1" spans="1:22">
      <c r="A184" s="87" t="s">
        <v>121</v>
      </c>
      <c r="B184" s="223">
        <v>532</v>
      </c>
      <c r="C184" s="227" t="s">
        <v>290</v>
      </c>
      <c r="D184" s="96">
        <v>14000</v>
      </c>
      <c r="E184" s="225" t="s">
        <v>288</v>
      </c>
      <c r="F184" s="228" t="s">
        <v>291</v>
      </c>
      <c r="G184" s="218"/>
      <c r="H184" s="99">
        <f t="shared" si="71"/>
        <v>14000</v>
      </c>
      <c r="I184" s="143">
        <f t="shared" si="72"/>
        <v>20000</v>
      </c>
      <c r="J184" s="142">
        <f t="shared" si="65"/>
        <v>12000</v>
      </c>
      <c r="K184" s="218"/>
      <c r="L184" s="99">
        <f t="shared" si="68"/>
        <v>15120</v>
      </c>
      <c r="M184" s="143">
        <f t="shared" si="69"/>
        <v>21600</v>
      </c>
      <c r="N184" s="142">
        <f t="shared" si="70"/>
        <v>12960</v>
      </c>
      <c r="P184" s="144">
        <v>14700</v>
      </c>
      <c r="Q184" s="158">
        <v>21000</v>
      </c>
      <c r="R184" s="163">
        <v>12600</v>
      </c>
      <c r="S184" s="155"/>
      <c r="T184" s="159">
        <f t="shared" si="63"/>
        <v>14000</v>
      </c>
      <c r="U184" s="144">
        <f t="shared" si="66"/>
        <v>20000</v>
      </c>
      <c r="V184" s="160">
        <f t="shared" si="67"/>
        <v>12000</v>
      </c>
    </row>
    <row r="185" ht="17.25" customHeight="1" spans="1:22">
      <c r="A185" s="87" t="s">
        <v>127</v>
      </c>
      <c r="B185" s="223">
        <v>534</v>
      </c>
      <c r="C185" s="227" t="s">
        <v>292</v>
      </c>
      <c r="D185" s="96">
        <v>14000</v>
      </c>
      <c r="E185" s="225" t="s">
        <v>288</v>
      </c>
      <c r="F185" s="228" t="s">
        <v>293</v>
      </c>
      <c r="G185" s="218"/>
      <c r="H185" s="99">
        <f t="shared" si="71"/>
        <v>14000</v>
      </c>
      <c r="I185" s="143">
        <f t="shared" si="72"/>
        <v>20000</v>
      </c>
      <c r="J185" s="142">
        <f t="shared" si="65"/>
        <v>12000</v>
      </c>
      <c r="K185" s="218"/>
      <c r="L185" s="99">
        <f t="shared" si="68"/>
        <v>15120</v>
      </c>
      <c r="M185" s="143">
        <f t="shared" si="69"/>
        <v>21600</v>
      </c>
      <c r="N185" s="142">
        <f t="shared" si="70"/>
        <v>12960</v>
      </c>
      <c r="P185" s="144">
        <v>14700</v>
      </c>
      <c r="Q185" s="158">
        <v>21000</v>
      </c>
      <c r="R185" s="163">
        <v>12600</v>
      </c>
      <c r="S185" s="155"/>
      <c r="T185" s="159">
        <f t="shared" si="63"/>
        <v>14000</v>
      </c>
      <c r="U185" s="144">
        <f t="shared" si="66"/>
        <v>20000</v>
      </c>
      <c r="V185" s="160">
        <f t="shared" si="67"/>
        <v>12000</v>
      </c>
    </row>
    <row r="186" ht="17.25" customHeight="1" spans="1:22">
      <c r="A186" s="87" t="s">
        <v>133</v>
      </c>
      <c r="B186" s="223">
        <v>536</v>
      </c>
      <c r="C186" s="227" t="s">
        <v>294</v>
      </c>
      <c r="D186" s="96">
        <v>12000</v>
      </c>
      <c r="E186" s="225" t="s">
        <v>288</v>
      </c>
      <c r="F186" s="228" t="s">
        <v>295</v>
      </c>
      <c r="G186" s="218"/>
      <c r="H186" s="99">
        <f t="shared" si="71"/>
        <v>12000</v>
      </c>
      <c r="I186" s="143">
        <f t="shared" si="72"/>
        <v>18000</v>
      </c>
      <c r="J186" s="142">
        <f t="shared" si="65"/>
        <v>9500</v>
      </c>
      <c r="K186" s="218"/>
      <c r="L186" s="99">
        <f t="shared" si="68"/>
        <v>12960</v>
      </c>
      <c r="M186" s="143">
        <f t="shared" si="69"/>
        <v>19440</v>
      </c>
      <c r="N186" s="142">
        <f t="shared" si="70"/>
        <v>10260</v>
      </c>
      <c r="P186" s="148">
        <v>12600</v>
      </c>
      <c r="Q186" s="158">
        <v>18900</v>
      </c>
      <c r="R186" s="163">
        <v>9975</v>
      </c>
      <c r="S186" s="155"/>
      <c r="T186" s="159">
        <f t="shared" si="63"/>
        <v>12000</v>
      </c>
      <c r="U186" s="144">
        <f t="shared" si="66"/>
        <v>18000</v>
      </c>
      <c r="V186" s="160">
        <f t="shared" si="67"/>
        <v>9500</v>
      </c>
    </row>
    <row r="187" ht="17.25" customHeight="1" spans="1:22">
      <c r="A187" s="116"/>
      <c r="B187" s="229">
        <v>553</v>
      </c>
      <c r="C187" s="230" t="s">
        <v>296</v>
      </c>
      <c r="D187" s="119">
        <v>1710</v>
      </c>
      <c r="E187" s="231" t="s">
        <v>288</v>
      </c>
      <c r="F187" s="232">
        <v>41096</v>
      </c>
      <c r="G187" s="98"/>
      <c r="H187" s="122">
        <f t="shared" si="71"/>
        <v>1710</v>
      </c>
      <c r="I187" s="145">
        <f t="shared" si="72"/>
        <v>3000</v>
      </c>
      <c r="J187" s="146">
        <f t="shared" si="65"/>
        <v>1429</v>
      </c>
      <c r="K187" s="98"/>
      <c r="L187" s="122">
        <f t="shared" si="68"/>
        <v>1846.8</v>
      </c>
      <c r="M187" s="145">
        <f t="shared" si="69"/>
        <v>3240</v>
      </c>
      <c r="N187" s="146">
        <f t="shared" si="70"/>
        <v>1543.32</v>
      </c>
      <c r="P187" s="151">
        <v>1799.7</v>
      </c>
      <c r="Q187" s="248">
        <v>3150</v>
      </c>
      <c r="R187" s="249">
        <v>1500.45</v>
      </c>
      <c r="S187" s="155"/>
      <c r="T187" s="165">
        <v>1710</v>
      </c>
      <c r="U187" s="151">
        <f t="shared" si="66"/>
        <v>3000</v>
      </c>
      <c r="V187" s="166">
        <f t="shared" si="67"/>
        <v>1429</v>
      </c>
    </row>
    <row r="188" ht="17.25" customHeight="1" spans="1:22">
      <c r="A188" s="87" t="s">
        <v>144</v>
      </c>
      <c r="B188" s="233">
        <v>546</v>
      </c>
      <c r="C188" s="234" t="s">
        <v>297</v>
      </c>
      <c r="D188" s="90">
        <v>16000</v>
      </c>
      <c r="E188" s="235" t="s">
        <v>298</v>
      </c>
      <c r="F188" s="236" t="s">
        <v>299</v>
      </c>
      <c r="G188" s="218"/>
      <c r="H188" s="99">
        <f t="shared" si="71"/>
        <v>16000</v>
      </c>
      <c r="I188" s="143">
        <f t="shared" si="72"/>
        <v>20000</v>
      </c>
      <c r="J188" s="142">
        <f t="shared" si="65"/>
        <v>14000</v>
      </c>
      <c r="K188" s="218"/>
      <c r="L188" s="94">
        <f t="shared" si="68"/>
        <v>17280</v>
      </c>
      <c r="M188" s="143">
        <f t="shared" si="69"/>
        <v>21600</v>
      </c>
      <c r="N188" s="142">
        <f t="shared" si="70"/>
        <v>15120</v>
      </c>
      <c r="P188" s="141">
        <v>16800</v>
      </c>
      <c r="Q188" s="154">
        <v>21000</v>
      </c>
      <c r="R188" s="162">
        <v>14700</v>
      </c>
      <c r="S188" s="155"/>
      <c r="T188" s="159">
        <f t="shared" si="63"/>
        <v>16000</v>
      </c>
      <c r="U188" s="144">
        <f t="shared" si="66"/>
        <v>20000</v>
      </c>
      <c r="V188" s="160">
        <f t="shared" si="67"/>
        <v>14000</v>
      </c>
    </row>
    <row r="189" ht="17.25" customHeight="1" spans="1:22">
      <c r="A189" s="87" t="s">
        <v>170</v>
      </c>
      <c r="B189" s="233">
        <v>547</v>
      </c>
      <c r="C189" s="237" t="s">
        <v>300</v>
      </c>
      <c r="D189" s="96">
        <v>16000</v>
      </c>
      <c r="E189" s="235" t="s">
        <v>298</v>
      </c>
      <c r="F189" s="238" t="s">
        <v>299</v>
      </c>
      <c r="G189" s="218"/>
      <c r="H189" s="99">
        <f t="shared" si="71"/>
        <v>16000</v>
      </c>
      <c r="I189" s="143">
        <f t="shared" si="72"/>
        <v>20000</v>
      </c>
      <c r="J189" s="142">
        <f t="shared" ref="J189:J206" si="73">SUM(V189)</f>
        <v>14000</v>
      </c>
      <c r="K189" s="218"/>
      <c r="L189" s="99">
        <f t="shared" si="68"/>
        <v>17280</v>
      </c>
      <c r="M189" s="143">
        <f t="shared" si="69"/>
        <v>21600</v>
      </c>
      <c r="N189" s="142">
        <f t="shared" si="70"/>
        <v>15120</v>
      </c>
      <c r="P189" s="144">
        <v>16800</v>
      </c>
      <c r="Q189" s="158">
        <v>21000</v>
      </c>
      <c r="R189" s="163">
        <v>14700</v>
      </c>
      <c r="S189" s="155"/>
      <c r="T189" s="159">
        <f t="shared" si="63"/>
        <v>16000</v>
      </c>
      <c r="U189" s="144">
        <f t="shared" si="66"/>
        <v>20000</v>
      </c>
      <c r="V189" s="160">
        <f t="shared" si="67"/>
        <v>14000</v>
      </c>
    </row>
    <row r="190" ht="17.25" customHeight="1" spans="1:22">
      <c r="A190" s="87" t="s">
        <v>182</v>
      </c>
      <c r="B190" s="233">
        <v>548</v>
      </c>
      <c r="C190" s="237" t="s">
        <v>301</v>
      </c>
      <c r="D190" s="96">
        <v>16000</v>
      </c>
      <c r="E190" s="235" t="s">
        <v>298</v>
      </c>
      <c r="F190" s="238" t="s">
        <v>302</v>
      </c>
      <c r="G190" s="98"/>
      <c r="H190" s="99">
        <f t="shared" si="71"/>
        <v>16000</v>
      </c>
      <c r="I190" s="143">
        <f t="shared" si="72"/>
        <v>20000</v>
      </c>
      <c r="J190" s="142">
        <f t="shared" si="73"/>
        <v>14000</v>
      </c>
      <c r="K190" s="218"/>
      <c r="L190" s="99">
        <f t="shared" si="68"/>
        <v>17280</v>
      </c>
      <c r="M190" s="143">
        <f t="shared" si="69"/>
        <v>21600</v>
      </c>
      <c r="N190" s="142">
        <f t="shared" si="70"/>
        <v>15120</v>
      </c>
      <c r="P190" s="144">
        <v>16800</v>
      </c>
      <c r="Q190" s="158">
        <v>21000</v>
      </c>
      <c r="R190" s="163">
        <v>14700</v>
      </c>
      <c r="S190" s="155"/>
      <c r="T190" s="159">
        <f t="shared" si="63"/>
        <v>16000</v>
      </c>
      <c r="U190" s="144">
        <f t="shared" si="66"/>
        <v>20000</v>
      </c>
      <c r="V190" s="160">
        <f t="shared" si="67"/>
        <v>14000</v>
      </c>
    </row>
    <row r="191" ht="17.25" customHeight="1" spans="1:22">
      <c r="A191" s="116"/>
      <c r="B191" s="239">
        <v>549</v>
      </c>
      <c r="C191" s="240" t="s">
        <v>303</v>
      </c>
      <c r="D191" s="119">
        <v>16000</v>
      </c>
      <c r="E191" s="241" t="s">
        <v>298</v>
      </c>
      <c r="F191" s="242" t="s">
        <v>299</v>
      </c>
      <c r="G191" s="218"/>
      <c r="H191" s="99">
        <f t="shared" si="71"/>
        <v>16000</v>
      </c>
      <c r="I191" s="143">
        <f t="shared" si="72"/>
        <v>20000</v>
      </c>
      <c r="J191" s="142">
        <f t="shared" si="73"/>
        <v>14000</v>
      </c>
      <c r="K191" s="218"/>
      <c r="L191" s="99">
        <f t="shared" si="68"/>
        <v>17280</v>
      </c>
      <c r="M191" s="143">
        <f t="shared" si="69"/>
        <v>21600</v>
      </c>
      <c r="N191" s="142">
        <f t="shared" si="70"/>
        <v>15120</v>
      </c>
      <c r="P191" s="144">
        <v>16800</v>
      </c>
      <c r="Q191" s="158">
        <v>21000</v>
      </c>
      <c r="R191" s="163">
        <v>14700</v>
      </c>
      <c r="S191" s="155"/>
      <c r="T191" s="159">
        <f t="shared" si="63"/>
        <v>16000</v>
      </c>
      <c r="U191" s="144">
        <f t="shared" si="66"/>
        <v>20000</v>
      </c>
      <c r="V191" s="160">
        <f t="shared" si="67"/>
        <v>14000</v>
      </c>
    </row>
    <row r="192" ht="17.25" spans="1:22">
      <c r="A192" s="243" t="s">
        <v>304</v>
      </c>
      <c r="B192" s="243">
        <v>600</v>
      </c>
      <c r="C192" s="112" t="s">
        <v>305</v>
      </c>
      <c r="D192" s="90">
        <v>3960</v>
      </c>
      <c r="E192" s="101" t="s">
        <v>221</v>
      </c>
      <c r="F192" s="92">
        <v>44921</v>
      </c>
      <c r="G192" s="93"/>
      <c r="H192" s="94">
        <f t="shared" si="71"/>
        <v>3960</v>
      </c>
      <c r="I192" s="138">
        <f t="shared" si="72"/>
        <v>4400</v>
      </c>
      <c r="J192" s="140">
        <f t="shared" si="73"/>
        <v>3740</v>
      </c>
      <c r="K192" s="98"/>
      <c r="L192" s="94">
        <f t="shared" si="68"/>
        <v>4276.8</v>
      </c>
      <c r="M192" s="138">
        <f t="shared" si="69"/>
        <v>4752</v>
      </c>
      <c r="N192" s="140">
        <f t="shared" si="70"/>
        <v>4039.2</v>
      </c>
      <c r="P192" s="141">
        <v>3875</v>
      </c>
      <c r="Q192" s="154">
        <v>4305</v>
      </c>
      <c r="R192" s="162">
        <v>3659</v>
      </c>
      <c r="S192" s="155"/>
      <c r="T192" s="156">
        <v>3960</v>
      </c>
      <c r="U192" s="141">
        <v>4400</v>
      </c>
      <c r="V192" s="157">
        <v>3740</v>
      </c>
    </row>
    <row r="193" ht="17.25" spans="1:22">
      <c r="A193" s="87" t="s">
        <v>306</v>
      </c>
      <c r="B193" s="87">
        <v>604</v>
      </c>
      <c r="C193" s="102" t="s">
        <v>307</v>
      </c>
      <c r="D193" s="96">
        <v>857</v>
      </c>
      <c r="E193" s="97" t="s">
        <v>221</v>
      </c>
      <c r="F193" s="103">
        <v>40168</v>
      </c>
      <c r="G193" s="98"/>
      <c r="H193" s="99">
        <f t="shared" si="71"/>
        <v>857.142857142857</v>
      </c>
      <c r="I193" s="143">
        <f t="shared" si="72"/>
        <v>952</v>
      </c>
      <c r="J193" s="142">
        <f t="shared" si="73"/>
        <v>809.52380952381</v>
      </c>
      <c r="K193" s="98"/>
      <c r="L193" s="99">
        <f t="shared" si="68"/>
        <v>925.714285714286</v>
      </c>
      <c r="M193" s="143">
        <f t="shared" si="69"/>
        <v>1028.16</v>
      </c>
      <c r="N193" s="142">
        <f t="shared" si="70"/>
        <v>874.285714285714</v>
      </c>
      <c r="P193" s="144">
        <v>900</v>
      </c>
      <c r="Q193" s="158">
        <v>999.6</v>
      </c>
      <c r="R193" s="163">
        <v>850</v>
      </c>
      <c r="S193" s="155"/>
      <c r="T193" s="159">
        <f t="shared" ref="T193:V194" si="74">SUM(P193/1.05)</f>
        <v>857.142857142857</v>
      </c>
      <c r="U193" s="144">
        <f t="shared" si="74"/>
        <v>952</v>
      </c>
      <c r="V193" s="160">
        <f t="shared" si="74"/>
        <v>809.52380952381</v>
      </c>
    </row>
    <row r="194" ht="18" spans="1:22">
      <c r="A194" s="116"/>
      <c r="B194" s="116">
        <v>605</v>
      </c>
      <c r="C194" s="250" t="s">
        <v>308</v>
      </c>
      <c r="D194" s="119">
        <v>2070</v>
      </c>
      <c r="E194" s="251" t="s">
        <v>221</v>
      </c>
      <c r="F194" s="252">
        <v>39549</v>
      </c>
      <c r="G194" s="98"/>
      <c r="H194" s="122">
        <f t="shared" si="71"/>
        <v>2070.47619047619</v>
      </c>
      <c r="I194" s="145">
        <f t="shared" si="72"/>
        <v>2300</v>
      </c>
      <c r="J194" s="146">
        <f t="shared" si="73"/>
        <v>1955.2380952381</v>
      </c>
      <c r="K194" s="98"/>
      <c r="L194" s="99">
        <f t="shared" si="68"/>
        <v>2236.11428571429</v>
      </c>
      <c r="M194" s="145">
        <f t="shared" si="69"/>
        <v>2484</v>
      </c>
      <c r="N194" s="146">
        <f t="shared" si="70"/>
        <v>2111.65714285714</v>
      </c>
      <c r="P194" s="144">
        <v>2174</v>
      </c>
      <c r="Q194" s="164">
        <v>2415</v>
      </c>
      <c r="R194" s="298">
        <v>2053</v>
      </c>
      <c r="S194" s="155"/>
      <c r="T194" s="165">
        <f t="shared" si="74"/>
        <v>2070.47619047619</v>
      </c>
      <c r="U194" s="151">
        <f t="shared" si="74"/>
        <v>2300</v>
      </c>
      <c r="V194" s="166">
        <f t="shared" si="74"/>
        <v>1955.2380952381</v>
      </c>
    </row>
    <row r="195" ht="17.25" spans="1:22">
      <c r="A195" s="87"/>
      <c r="B195" s="87">
        <v>700</v>
      </c>
      <c r="C195" s="112" t="s">
        <v>309</v>
      </c>
      <c r="D195" s="90">
        <v>7740</v>
      </c>
      <c r="E195" s="253">
        <v>440</v>
      </c>
      <c r="F195" s="92">
        <v>44910</v>
      </c>
      <c r="G195" s="98"/>
      <c r="H195" s="94">
        <f t="shared" si="71"/>
        <v>7740</v>
      </c>
      <c r="I195" s="138">
        <f t="shared" si="72"/>
        <v>8600</v>
      </c>
      <c r="J195" s="140">
        <f t="shared" si="73"/>
        <v>7310</v>
      </c>
      <c r="K195" s="98"/>
      <c r="L195" s="149">
        <f t="shared" si="68"/>
        <v>8359.2</v>
      </c>
      <c r="M195" s="138">
        <f t="shared" si="69"/>
        <v>9288</v>
      </c>
      <c r="N195" s="286">
        <f t="shared" si="70"/>
        <v>7894.8</v>
      </c>
      <c r="P195" s="150">
        <v>8127</v>
      </c>
      <c r="Q195" s="154">
        <v>9030</v>
      </c>
      <c r="R195" s="154">
        <v>7675</v>
      </c>
      <c r="S195" s="155"/>
      <c r="T195" s="156">
        <v>7740</v>
      </c>
      <c r="U195" s="141">
        <v>8600</v>
      </c>
      <c r="V195" s="157">
        <v>7310</v>
      </c>
    </row>
    <row r="196" ht="17.25" spans="1:22">
      <c r="A196" s="87" t="s">
        <v>310</v>
      </c>
      <c r="B196" s="87">
        <v>705</v>
      </c>
      <c r="C196" s="112" t="s">
        <v>311</v>
      </c>
      <c r="D196" s="96">
        <v>1620</v>
      </c>
      <c r="E196" s="253">
        <v>330</v>
      </c>
      <c r="F196" s="103">
        <v>41445</v>
      </c>
      <c r="G196" s="98"/>
      <c r="H196" s="99">
        <f t="shared" si="71"/>
        <v>1620</v>
      </c>
      <c r="I196" s="143">
        <f t="shared" si="72"/>
        <v>1800</v>
      </c>
      <c r="J196" s="142">
        <f t="shared" si="73"/>
        <v>1530</v>
      </c>
      <c r="K196" s="98"/>
      <c r="L196" s="99">
        <f t="shared" si="68"/>
        <v>1749.6</v>
      </c>
      <c r="M196" s="143">
        <f t="shared" si="69"/>
        <v>1944</v>
      </c>
      <c r="N196" s="142">
        <f t="shared" si="70"/>
        <v>1652.4</v>
      </c>
      <c r="P196" s="144">
        <v>1701</v>
      </c>
      <c r="Q196" s="154">
        <v>1890</v>
      </c>
      <c r="R196" s="154">
        <v>1606.5</v>
      </c>
      <c r="S196" s="155"/>
      <c r="T196" s="159">
        <f>SUM(P196/1.05)</f>
        <v>1620</v>
      </c>
      <c r="U196" s="144">
        <f>SUM(Q196/1.05)</f>
        <v>1800</v>
      </c>
      <c r="V196" s="160">
        <f>SUM(R196/1.05)</f>
        <v>1530</v>
      </c>
    </row>
    <row r="197" ht="17.25" spans="1:22">
      <c r="A197" s="87"/>
      <c r="B197" s="87">
        <v>707</v>
      </c>
      <c r="C197" s="102" t="s">
        <v>312</v>
      </c>
      <c r="D197" s="96">
        <v>1800</v>
      </c>
      <c r="E197" s="253">
        <v>165</v>
      </c>
      <c r="F197" s="103">
        <v>42470</v>
      </c>
      <c r="G197" s="98"/>
      <c r="H197" s="99">
        <f t="shared" si="71"/>
        <v>1800</v>
      </c>
      <c r="I197" s="143">
        <f t="shared" si="72"/>
        <v>2000</v>
      </c>
      <c r="J197" s="142">
        <f t="shared" si="73"/>
        <v>1700</v>
      </c>
      <c r="K197" s="98"/>
      <c r="L197" s="99">
        <f t="shared" si="68"/>
        <v>1944</v>
      </c>
      <c r="M197" s="143">
        <f t="shared" si="69"/>
        <v>2160</v>
      </c>
      <c r="N197" s="142">
        <f t="shared" si="70"/>
        <v>1836</v>
      </c>
      <c r="P197" s="144">
        <v>1890</v>
      </c>
      <c r="Q197" s="158">
        <v>2100</v>
      </c>
      <c r="R197" s="163">
        <v>1785</v>
      </c>
      <c r="S197" s="155"/>
      <c r="T197" s="159">
        <v>1800</v>
      </c>
      <c r="U197" s="144">
        <v>2000</v>
      </c>
      <c r="V197" s="160">
        <v>1700</v>
      </c>
    </row>
    <row r="198" ht="17.25" spans="1:24">
      <c r="A198" s="87"/>
      <c r="B198" s="87">
        <v>708</v>
      </c>
      <c r="C198" s="102" t="s">
        <v>313</v>
      </c>
      <c r="D198" s="96">
        <v>1800</v>
      </c>
      <c r="E198" s="184">
        <v>165</v>
      </c>
      <c r="F198" s="254">
        <v>42185</v>
      </c>
      <c r="G198" s="98"/>
      <c r="H198" s="99">
        <f t="shared" si="71"/>
        <v>1800</v>
      </c>
      <c r="I198" s="143">
        <f t="shared" si="72"/>
        <v>2000</v>
      </c>
      <c r="J198" s="142">
        <f t="shared" si="73"/>
        <v>1700</v>
      </c>
      <c r="K198" s="98"/>
      <c r="L198" s="99">
        <f t="shared" si="68"/>
        <v>1944</v>
      </c>
      <c r="M198" s="143">
        <f t="shared" si="69"/>
        <v>2160</v>
      </c>
      <c r="N198" s="142">
        <f t="shared" si="70"/>
        <v>1836</v>
      </c>
      <c r="P198" s="144">
        <v>1890</v>
      </c>
      <c r="Q198" s="158">
        <v>2100</v>
      </c>
      <c r="R198" s="163">
        <v>1785</v>
      </c>
      <c r="S198" s="155"/>
      <c r="T198" s="159">
        <f>SUM(P198/1.05)</f>
        <v>1800</v>
      </c>
      <c r="U198" s="144">
        <f>SUM(Q198/1.05)</f>
        <v>2000</v>
      </c>
      <c r="V198" s="160">
        <f>SUM(R198/1.05)</f>
        <v>1700</v>
      </c>
      <c r="X198" s="93"/>
    </row>
    <row r="199" ht="17.25" spans="1:24">
      <c r="A199" s="87" t="s">
        <v>314</v>
      </c>
      <c r="B199" s="87">
        <v>709</v>
      </c>
      <c r="C199" s="102" t="s">
        <v>315</v>
      </c>
      <c r="D199" s="96">
        <v>1350</v>
      </c>
      <c r="E199" s="182">
        <v>165</v>
      </c>
      <c r="F199" s="103">
        <v>43580</v>
      </c>
      <c r="G199" s="98"/>
      <c r="H199" s="99">
        <f t="shared" si="71"/>
        <v>1350</v>
      </c>
      <c r="I199" s="143">
        <f t="shared" si="72"/>
        <v>1500</v>
      </c>
      <c r="J199" s="142">
        <f t="shared" si="73"/>
        <v>1275</v>
      </c>
      <c r="K199" s="98"/>
      <c r="L199" s="99">
        <f t="shared" si="68"/>
        <v>1458</v>
      </c>
      <c r="M199" s="143">
        <f t="shared" si="69"/>
        <v>1620</v>
      </c>
      <c r="N199" s="142">
        <f t="shared" si="70"/>
        <v>1377</v>
      </c>
      <c r="P199" s="144">
        <v>1417.5</v>
      </c>
      <c r="Q199" s="158">
        <v>1575</v>
      </c>
      <c r="R199" s="163">
        <v>1338.75</v>
      </c>
      <c r="S199" s="155"/>
      <c r="T199" s="159">
        <v>1350</v>
      </c>
      <c r="U199" s="144">
        <v>1500</v>
      </c>
      <c r="V199" s="160">
        <v>1275</v>
      </c>
      <c r="X199" s="93"/>
    </row>
    <row r="200" ht="17.25" spans="1:22">
      <c r="A200" s="87"/>
      <c r="B200" s="87">
        <v>710</v>
      </c>
      <c r="C200" s="107" t="s">
        <v>316</v>
      </c>
      <c r="D200" s="96">
        <v>13500</v>
      </c>
      <c r="E200" s="253">
        <v>330</v>
      </c>
      <c r="F200" s="92">
        <v>45163</v>
      </c>
      <c r="G200" s="98"/>
      <c r="H200" s="99">
        <f t="shared" si="71"/>
        <v>13500</v>
      </c>
      <c r="I200" s="143">
        <f t="shared" si="72"/>
        <v>15000</v>
      </c>
      <c r="J200" s="142">
        <f t="shared" si="73"/>
        <v>12750</v>
      </c>
      <c r="K200" s="98"/>
      <c r="L200" s="99">
        <f t="shared" si="68"/>
        <v>14580</v>
      </c>
      <c r="M200" s="143">
        <f t="shared" si="69"/>
        <v>16200</v>
      </c>
      <c r="N200" s="142">
        <f t="shared" si="70"/>
        <v>13770</v>
      </c>
      <c r="P200" s="144">
        <v>14175</v>
      </c>
      <c r="Q200" s="158">
        <v>15750</v>
      </c>
      <c r="R200" s="163">
        <v>13387</v>
      </c>
      <c r="S200" s="155"/>
      <c r="T200" s="159">
        <v>13500</v>
      </c>
      <c r="U200" s="144">
        <v>15000</v>
      </c>
      <c r="V200" s="160">
        <v>12750</v>
      </c>
    </row>
    <row r="201" ht="17.25" spans="1:22">
      <c r="A201" s="87"/>
      <c r="B201" s="87">
        <v>711</v>
      </c>
      <c r="C201" s="107" t="s">
        <v>317</v>
      </c>
      <c r="D201" s="96">
        <v>13500</v>
      </c>
      <c r="E201" s="253">
        <v>330</v>
      </c>
      <c r="F201" s="92">
        <v>45163</v>
      </c>
      <c r="G201" s="98"/>
      <c r="H201" s="99">
        <f t="shared" si="71"/>
        <v>13500</v>
      </c>
      <c r="I201" s="143">
        <f t="shared" si="72"/>
        <v>15000</v>
      </c>
      <c r="J201" s="142">
        <f t="shared" si="73"/>
        <v>12750</v>
      </c>
      <c r="K201" s="98"/>
      <c r="L201" s="99">
        <f t="shared" si="68"/>
        <v>14580</v>
      </c>
      <c r="M201" s="143">
        <f t="shared" si="69"/>
        <v>16200</v>
      </c>
      <c r="N201" s="142">
        <f t="shared" si="70"/>
        <v>13770</v>
      </c>
      <c r="P201" s="144">
        <v>14175</v>
      </c>
      <c r="Q201" s="158">
        <v>15750</v>
      </c>
      <c r="R201" s="163">
        <v>13387</v>
      </c>
      <c r="S201" s="155"/>
      <c r="T201" s="159">
        <v>13500</v>
      </c>
      <c r="U201" s="144">
        <v>15000</v>
      </c>
      <c r="V201" s="160">
        <v>12750</v>
      </c>
    </row>
    <row r="202" ht="17.25" spans="1:22">
      <c r="A202" s="87" t="s">
        <v>31</v>
      </c>
      <c r="B202" s="87">
        <v>712</v>
      </c>
      <c r="C202" s="107" t="s">
        <v>318</v>
      </c>
      <c r="D202" s="96">
        <v>14400</v>
      </c>
      <c r="E202" s="253">
        <v>330</v>
      </c>
      <c r="F202" s="92">
        <v>45163</v>
      </c>
      <c r="G202" s="98"/>
      <c r="H202" s="99">
        <f t="shared" si="71"/>
        <v>14400</v>
      </c>
      <c r="I202" s="143">
        <f t="shared" si="72"/>
        <v>16000</v>
      </c>
      <c r="J202" s="142">
        <f t="shared" si="73"/>
        <v>13600</v>
      </c>
      <c r="K202" s="98"/>
      <c r="L202" s="99">
        <f t="shared" si="68"/>
        <v>15552</v>
      </c>
      <c r="M202" s="143">
        <f t="shared" si="69"/>
        <v>17280</v>
      </c>
      <c r="N202" s="142">
        <f t="shared" si="70"/>
        <v>14688</v>
      </c>
      <c r="P202" s="144">
        <v>15120</v>
      </c>
      <c r="Q202" s="158">
        <v>16800</v>
      </c>
      <c r="R202" s="163">
        <v>14280</v>
      </c>
      <c r="S202" s="155"/>
      <c r="T202" s="159">
        <v>14400</v>
      </c>
      <c r="U202" s="144">
        <v>16000</v>
      </c>
      <c r="V202" s="160">
        <v>13600</v>
      </c>
    </row>
    <row r="203" ht="17.25" spans="1:22">
      <c r="A203" s="87"/>
      <c r="B203" s="87">
        <v>713</v>
      </c>
      <c r="C203" s="107" t="s">
        <v>319</v>
      </c>
      <c r="D203" s="96">
        <v>11700</v>
      </c>
      <c r="E203" s="253">
        <v>330</v>
      </c>
      <c r="F203" s="92">
        <v>45163</v>
      </c>
      <c r="G203" s="98"/>
      <c r="H203" s="99">
        <f t="shared" si="71"/>
        <v>11700</v>
      </c>
      <c r="I203" s="143">
        <f t="shared" si="72"/>
        <v>13000</v>
      </c>
      <c r="J203" s="142">
        <f t="shared" si="73"/>
        <v>11050</v>
      </c>
      <c r="K203" s="98"/>
      <c r="L203" s="99">
        <f t="shared" si="68"/>
        <v>12636</v>
      </c>
      <c r="M203" s="143">
        <f t="shared" si="69"/>
        <v>14040</v>
      </c>
      <c r="N203" s="142">
        <f t="shared" si="70"/>
        <v>11934</v>
      </c>
      <c r="P203" s="144">
        <v>12285</v>
      </c>
      <c r="Q203" s="154">
        <v>13650</v>
      </c>
      <c r="R203" s="154">
        <v>11602</v>
      </c>
      <c r="S203" s="155"/>
      <c r="T203" s="159">
        <v>11700</v>
      </c>
      <c r="U203" s="144">
        <v>13000</v>
      </c>
      <c r="V203" s="160">
        <v>11050</v>
      </c>
    </row>
    <row r="204" ht="17.25" spans="1:22">
      <c r="A204" s="87"/>
      <c r="B204" s="87">
        <v>714</v>
      </c>
      <c r="C204" s="255" t="s">
        <v>320</v>
      </c>
      <c r="D204" s="96">
        <v>1800</v>
      </c>
      <c r="E204" s="182">
        <v>165</v>
      </c>
      <c r="F204" s="92">
        <v>44525</v>
      </c>
      <c r="G204" s="98"/>
      <c r="H204" s="99">
        <f t="shared" si="71"/>
        <v>1800</v>
      </c>
      <c r="I204" s="143">
        <f t="shared" si="72"/>
        <v>2000</v>
      </c>
      <c r="J204" s="142">
        <f t="shared" si="73"/>
        <v>1700</v>
      </c>
      <c r="K204" s="98"/>
      <c r="L204" s="99">
        <f t="shared" si="68"/>
        <v>1944</v>
      </c>
      <c r="M204" s="143">
        <f t="shared" si="69"/>
        <v>2160</v>
      </c>
      <c r="N204" s="142">
        <f t="shared" si="70"/>
        <v>1836</v>
      </c>
      <c r="P204" s="144">
        <v>1890</v>
      </c>
      <c r="Q204" s="158">
        <v>2100</v>
      </c>
      <c r="R204" s="163">
        <v>1785</v>
      </c>
      <c r="S204" s="155"/>
      <c r="T204" s="159">
        <v>1800</v>
      </c>
      <c r="U204" s="144">
        <v>2000</v>
      </c>
      <c r="V204" s="160">
        <v>1700</v>
      </c>
    </row>
    <row r="205" ht="17.25" spans="1:22">
      <c r="A205" s="87" t="s">
        <v>37</v>
      </c>
      <c r="B205" s="87">
        <v>716</v>
      </c>
      <c r="C205" s="112" t="s">
        <v>321</v>
      </c>
      <c r="D205" s="96">
        <v>2700</v>
      </c>
      <c r="E205" s="253">
        <v>165</v>
      </c>
      <c r="F205" s="92">
        <v>45061</v>
      </c>
      <c r="G205" s="98"/>
      <c r="H205" s="99">
        <f t="shared" si="71"/>
        <v>2700</v>
      </c>
      <c r="I205" s="143">
        <f t="shared" si="72"/>
        <v>3000</v>
      </c>
      <c r="J205" s="142">
        <f t="shared" si="73"/>
        <v>2550</v>
      </c>
      <c r="K205" s="98"/>
      <c r="L205" s="99">
        <f t="shared" ref="L205:N206" si="75">SUM(T205*1.08)</f>
        <v>2916</v>
      </c>
      <c r="M205" s="143">
        <f t="shared" si="75"/>
        <v>3240</v>
      </c>
      <c r="N205" s="142">
        <f t="shared" si="75"/>
        <v>2754</v>
      </c>
      <c r="P205" s="144">
        <v>2835</v>
      </c>
      <c r="Q205" s="158">
        <v>3150</v>
      </c>
      <c r="R205" s="163">
        <v>2677.5</v>
      </c>
      <c r="S205" s="155"/>
      <c r="T205" s="159">
        <v>2700</v>
      </c>
      <c r="U205" s="144">
        <v>3000</v>
      </c>
      <c r="V205" s="160">
        <v>2550</v>
      </c>
    </row>
    <row r="206" ht="17.25" spans="1:22">
      <c r="A206" s="87"/>
      <c r="B206" s="87">
        <v>717</v>
      </c>
      <c r="C206" s="112" t="s">
        <v>322</v>
      </c>
      <c r="D206" s="96">
        <v>1710</v>
      </c>
      <c r="E206" s="253">
        <v>165</v>
      </c>
      <c r="F206" s="92">
        <v>45061</v>
      </c>
      <c r="G206" s="98"/>
      <c r="H206" s="99">
        <f t="shared" si="71"/>
        <v>1710</v>
      </c>
      <c r="I206" s="143">
        <f t="shared" si="72"/>
        <v>1900</v>
      </c>
      <c r="J206" s="142">
        <f t="shared" si="73"/>
        <v>1615</v>
      </c>
      <c r="K206" s="98"/>
      <c r="L206" s="99">
        <f t="shared" si="75"/>
        <v>1846.8</v>
      </c>
      <c r="M206" s="143">
        <f t="shared" si="75"/>
        <v>2052</v>
      </c>
      <c r="N206" s="142">
        <f t="shared" si="75"/>
        <v>1744.2</v>
      </c>
      <c r="P206" s="144">
        <v>1795</v>
      </c>
      <c r="Q206" s="158">
        <v>2090</v>
      </c>
      <c r="R206" s="163">
        <v>1695</v>
      </c>
      <c r="S206" s="155"/>
      <c r="T206" s="159">
        <v>1710</v>
      </c>
      <c r="U206" s="144">
        <v>1900</v>
      </c>
      <c r="V206" s="160">
        <v>1615</v>
      </c>
    </row>
    <row r="207" ht="17.25" spans="1:22">
      <c r="A207" s="87"/>
      <c r="B207" s="87">
        <v>718</v>
      </c>
      <c r="C207" s="102" t="s">
        <v>323</v>
      </c>
      <c r="D207" s="96">
        <v>1080</v>
      </c>
      <c r="E207" s="253">
        <v>165</v>
      </c>
      <c r="F207" s="92" t="s">
        <v>324</v>
      </c>
      <c r="G207" s="98"/>
      <c r="H207" s="99">
        <f t="shared" si="71"/>
        <v>1080</v>
      </c>
      <c r="I207" s="143">
        <f t="shared" si="72"/>
        <v>1200</v>
      </c>
      <c r="J207" s="142">
        <f t="shared" ref="J207" si="76">SUM(V207)</f>
        <v>1020</v>
      </c>
      <c r="K207" s="98"/>
      <c r="L207" s="99">
        <f t="shared" ref="L207:L220" si="77">SUM(T207*1.08)</f>
        <v>1166.4</v>
      </c>
      <c r="M207" s="143">
        <f t="shared" ref="M207:M220" si="78">SUM(U207*1.08)</f>
        <v>1296</v>
      </c>
      <c r="N207" s="142">
        <f t="shared" ref="N207:N220" si="79">SUM(V207*1.08)</f>
        <v>1101.6</v>
      </c>
      <c r="P207" s="144">
        <v>2646</v>
      </c>
      <c r="Q207" s="158">
        <v>2940</v>
      </c>
      <c r="R207" s="163">
        <v>2499</v>
      </c>
      <c r="S207" s="155"/>
      <c r="T207" s="159">
        <v>1080</v>
      </c>
      <c r="U207" s="144">
        <v>1200</v>
      </c>
      <c r="V207" s="160">
        <v>1020</v>
      </c>
    </row>
    <row r="208" ht="17.25" spans="1:22">
      <c r="A208" s="87"/>
      <c r="B208" s="87">
        <v>719</v>
      </c>
      <c r="C208" s="194" t="s">
        <v>325</v>
      </c>
      <c r="D208" s="96">
        <v>1800</v>
      </c>
      <c r="E208" s="183">
        <v>165</v>
      </c>
      <c r="F208" s="109">
        <v>45005</v>
      </c>
      <c r="G208" s="98"/>
      <c r="H208" s="99">
        <f t="shared" si="71"/>
        <v>1800</v>
      </c>
      <c r="I208" s="143">
        <f t="shared" si="72"/>
        <v>2000</v>
      </c>
      <c r="J208" s="142">
        <f t="shared" ref="J208:J222" si="80">SUM(V208)</f>
        <v>1700</v>
      </c>
      <c r="K208" s="98"/>
      <c r="L208" s="147">
        <f t="shared" si="77"/>
        <v>1944</v>
      </c>
      <c r="M208" s="287"/>
      <c r="N208" s="288"/>
      <c r="P208" s="148"/>
      <c r="Q208" s="167"/>
      <c r="R208" s="299"/>
      <c r="S208" s="155"/>
      <c r="T208" s="300">
        <v>1800</v>
      </c>
      <c r="U208" s="148">
        <v>2000</v>
      </c>
      <c r="V208" s="301">
        <v>1700</v>
      </c>
    </row>
    <row r="209" ht="18" spans="1:22">
      <c r="A209" s="116"/>
      <c r="B209" s="116">
        <v>733</v>
      </c>
      <c r="C209" s="118" t="s">
        <v>326</v>
      </c>
      <c r="D209" s="119">
        <v>1800</v>
      </c>
      <c r="E209" s="256">
        <v>165</v>
      </c>
      <c r="F209" s="121">
        <v>39864</v>
      </c>
      <c r="G209" s="98"/>
      <c r="H209" s="122">
        <f t="shared" si="71"/>
        <v>1800</v>
      </c>
      <c r="I209" s="145">
        <f t="shared" si="72"/>
        <v>2000</v>
      </c>
      <c r="J209" s="146">
        <f t="shared" si="80"/>
        <v>1700</v>
      </c>
      <c r="K209" s="98"/>
      <c r="L209" s="147">
        <f t="shared" si="77"/>
        <v>1944</v>
      </c>
      <c r="M209" s="145">
        <f t="shared" si="78"/>
        <v>2160</v>
      </c>
      <c r="N209" s="146">
        <f t="shared" si="79"/>
        <v>1836</v>
      </c>
      <c r="P209" s="148">
        <v>1890</v>
      </c>
      <c r="Q209" s="164">
        <v>2100</v>
      </c>
      <c r="R209" s="298">
        <v>1785</v>
      </c>
      <c r="S209" s="155"/>
      <c r="T209" s="165">
        <f>SUM(P209/1.05)</f>
        <v>1800</v>
      </c>
      <c r="U209" s="151">
        <f>SUM(Q209/1.05)</f>
        <v>2000</v>
      </c>
      <c r="V209" s="166">
        <f>SUM(R209/1.05)</f>
        <v>1700</v>
      </c>
    </row>
    <row r="210" ht="17.25" spans="1:22">
      <c r="A210" s="87"/>
      <c r="B210" s="87">
        <v>800</v>
      </c>
      <c r="C210" s="257" t="s">
        <v>327</v>
      </c>
      <c r="D210" s="90">
        <v>16200</v>
      </c>
      <c r="E210" s="91" t="s">
        <v>328</v>
      </c>
      <c r="F210" s="185" t="s">
        <v>329</v>
      </c>
      <c r="H210" s="94">
        <f t="shared" ref="H210:H241" si="81">SUM(T210)</f>
        <v>16200</v>
      </c>
      <c r="I210" s="138">
        <f t="shared" ref="I210:I241" si="82">SUM(U210)</f>
        <v>18000</v>
      </c>
      <c r="J210" s="140">
        <f t="shared" si="80"/>
        <v>15300</v>
      </c>
      <c r="L210" s="149">
        <f t="shared" si="77"/>
        <v>17496</v>
      </c>
      <c r="M210" s="138">
        <f t="shared" si="78"/>
        <v>19440</v>
      </c>
      <c r="N210" s="286">
        <f t="shared" si="79"/>
        <v>16524</v>
      </c>
      <c r="P210" s="150">
        <v>17010</v>
      </c>
      <c r="Q210" s="302">
        <v>18900</v>
      </c>
      <c r="R210" s="303">
        <v>16065</v>
      </c>
      <c r="S210" s="155"/>
      <c r="T210" s="156">
        <v>16200</v>
      </c>
      <c r="U210" s="141">
        <v>18000</v>
      </c>
      <c r="V210" s="157">
        <v>15300</v>
      </c>
    </row>
    <row r="211" ht="17.25" spans="1:22">
      <c r="A211" s="87"/>
      <c r="B211" s="106">
        <v>801</v>
      </c>
      <c r="C211" s="255" t="s">
        <v>330</v>
      </c>
      <c r="D211" s="96">
        <v>1440</v>
      </c>
      <c r="E211" s="180" t="s">
        <v>331</v>
      </c>
      <c r="F211" s="92" t="s">
        <v>332</v>
      </c>
      <c r="G211" s="179"/>
      <c r="H211" s="99">
        <f t="shared" si="81"/>
        <v>1440</v>
      </c>
      <c r="I211" s="143">
        <f t="shared" si="82"/>
        <v>1600</v>
      </c>
      <c r="J211" s="142">
        <f t="shared" si="80"/>
        <v>1360</v>
      </c>
      <c r="K211" s="179"/>
      <c r="L211" s="99">
        <f t="shared" si="77"/>
        <v>1555.2</v>
      </c>
      <c r="M211" s="143">
        <f t="shared" si="78"/>
        <v>1728</v>
      </c>
      <c r="N211" s="142">
        <f t="shared" si="79"/>
        <v>1468.8</v>
      </c>
      <c r="P211" s="144">
        <v>1512</v>
      </c>
      <c r="Q211" s="304">
        <v>1680</v>
      </c>
      <c r="R211" s="305">
        <v>1428</v>
      </c>
      <c r="S211" s="155"/>
      <c r="T211" s="159">
        <v>1440</v>
      </c>
      <c r="U211" s="144">
        <v>1600</v>
      </c>
      <c r="V211" s="160">
        <v>1360</v>
      </c>
    </row>
    <row r="212" ht="17.25" spans="1:22">
      <c r="A212" s="87"/>
      <c r="B212" s="87">
        <v>802</v>
      </c>
      <c r="C212" s="112" t="s">
        <v>333</v>
      </c>
      <c r="D212" s="96">
        <v>4050</v>
      </c>
      <c r="E212" s="101" t="s">
        <v>334</v>
      </c>
      <c r="F212" s="103">
        <v>39850</v>
      </c>
      <c r="G212" s="98"/>
      <c r="H212" s="99">
        <f t="shared" si="81"/>
        <v>4050</v>
      </c>
      <c r="I212" s="143">
        <f t="shared" si="82"/>
        <v>4500</v>
      </c>
      <c r="J212" s="142">
        <f t="shared" si="80"/>
        <v>3825</v>
      </c>
      <c r="K212" s="98"/>
      <c r="L212" s="99">
        <f t="shared" si="77"/>
        <v>4374</v>
      </c>
      <c r="M212" s="143">
        <f t="shared" si="78"/>
        <v>4860</v>
      </c>
      <c r="N212" s="142">
        <f t="shared" si="79"/>
        <v>4131</v>
      </c>
      <c r="P212" s="144">
        <v>4252.5</v>
      </c>
      <c r="Q212" s="154">
        <v>4725</v>
      </c>
      <c r="R212" s="162">
        <v>4016.25</v>
      </c>
      <c r="S212" s="155"/>
      <c r="T212" s="159">
        <v>4050</v>
      </c>
      <c r="U212" s="144">
        <v>4500</v>
      </c>
      <c r="V212" s="160">
        <v>3825</v>
      </c>
    </row>
    <row r="213" ht="17.25" spans="1:22">
      <c r="A213" s="87"/>
      <c r="B213" s="100">
        <v>803</v>
      </c>
      <c r="C213" s="112" t="s">
        <v>335</v>
      </c>
      <c r="D213" s="96">
        <v>9000</v>
      </c>
      <c r="E213" s="101" t="s">
        <v>328</v>
      </c>
      <c r="F213" s="174" t="s">
        <v>329</v>
      </c>
      <c r="H213" s="99">
        <f t="shared" si="81"/>
        <v>9000</v>
      </c>
      <c r="I213" s="143">
        <f t="shared" si="82"/>
        <v>10000</v>
      </c>
      <c r="J213" s="142">
        <f t="shared" si="80"/>
        <v>8500</v>
      </c>
      <c r="L213" s="99">
        <f t="shared" si="77"/>
        <v>9720</v>
      </c>
      <c r="M213" s="143">
        <f t="shared" si="78"/>
        <v>10800</v>
      </c>
      <c r="N213" s="142">
        <f t="shared" si="79"/>
        <v>9180</v>
      </c>
      <c r="P213" s="144">
        <v>9450</v>
      </c>
      <c r="Q213" s="154">
        <v>10500</v>
      </c>
      <c r="R213" s="162">
        <v>8925</v>
      </c>
      <c r="S213" s="155"/>
      <c r="T213" s="159">
        <v>9000</v>
      </c>
      <c r="U213" s="144">
        <v>10000</v>
      </c>
      <c r="V213" s="160">
        <v>8500</v>
      </c>
    </row>
    <row r="214" ht="17.25" spans="1:22">
      <c r="A214" s="87" t="s">
        <v>336</v>
      </c>
      <c r="B214" s="100">
        <v>804</v>
      </c>
      <c r="C214" s="102" t="s">
        <v>337</v>
      </c>
      <c r="D214" s="96">
        <v>10800</v>
      </c>
      <c r="E214" s="101" t="s">
        <v>328</v>
      </c>
      <c r="F214" s="182" t="s">
        <v>329</v>
      </c>
      <c r="H214" s="99">
        <f t="shared" si="81"/>
        <v>10800</v>
      </c>
      <c r="I214" s="143">
        <f t="shared" si="82"/>
        <v>12000</v>
      </c>
      <c r="J214" s="142">
        <f t="shared" si="80"/>
        <v>10200</v>
      </c>
      <c r="L214" s="99">
        <f t="shared" si="77"/>
        <v>11664</v>
      </c>
      <c r="M214" s="143">
        <f t="shared" si="78"/>
        <v>12960</v>
      </c>
      <c r="N214" s="142">
        <f t="shared" si="79"/>
        <v>11016</v>
      </c>
      <c r="P214" s="144">
        <v>11340</v>
      </c>
      <c r="Q214" s="158">
        <v>12600</v>
      </c>
      <c r="R214" s="163">
        <v>10710</v>
      </c>
      <c r="S214" s="155"/>
      <c r="T214" s="159">
        <v>10800</v>
      </c>
      <c r="U214" s="144">
        <v>12000</v>
      </c>
      <c r="V214" s="160">
        <v>10200</v>
      </c>
    </row>
    <row r="215" ht="17.25" spans="1:22">
      <c r="A215" s="87"/>
      <c r="B215" s="87">
        <v>805</v>
      </c>
      <c r="C215" s="258" t="s">
        <v>338</v>
      </c>
      <c r="D215" s="96">
        <v>28571</v>
      </c>
      <c r="E215" s="253" t="s">
        <v>129</v>
      </c>
      <c r="F215" s="185" t="s">
        <v>129</v>
      </c>
      <c r="H215" s="99">
        <f t="shared" si="81"/>
        <v>28571</v>
      </c>
      <c r="I215" s="143" t="e">
        <f t="shared" si="82"/>
        <v>#VALUE!</v>
      </c>
      <c r="J215" s="142">
        <f t="shared" si="80"/>
        <v>19048</v>
      </c>
      <c r="L215" s="99">
        <f t="shared" si="77"/>
        <v>30856.68</v>
      </c>
      <c r="M215" s="143" t="e">
        <f t="shared" si="78"/>
        <v>#VALUE!</v>
      </c>
      <c r="N215" s="142">
        <f t="shared" si="79"/>
        <v>20571.84</v>
      </c>
      <c r="P215" s="144">
        <v>29999.55</v>
      </c>
      <c r="Q215" s="306" t="s">
        <v>129</v>
      </c>
      <c r="R215" s="307">
        <v>20000.4</v>
      </c>
      <c r="S215" s="155"/>
      <c r="T215" s="159">
        <f t="shared" ref="T215:V219" si="83">SUM(P215/1.05)</f>
        <v>28571</v>
      </c>
      <c r="U215" s="144" t="e">
        <f t="shared" si="83"/>
        <v>#VALUE!</v>
      </c>
      <c r="V215" s="160">
        <f t="shared" si="83"/>
        <v>19048</v>
      </c>
    </row>
    <row r="216" ht="17.25" spans="1:22">
      <c r="A216" s="87"/>
      <c r="B216" s="87">
        <v>806</v>
      </c>
      <c r="C216" s="102" t="s">
        <v>339</v>
      </c>
      <c r="D216" s="259" t="s">
        <v>129</v>
      </c>
      <c r="E216" s="182" t="s">
        <v>129</v>
      </c>
      <c r="F216" s="174" t="s">
        <v>129</v>
      </c>
      <c r="H216" s="99" t="e">
        <f t="shared" si="81"/>
        <v>#VALUE!</v>
      </c>
      <c r="I216" s="143">
        <f t="shared" si="82"/>
        <v>47619</v>
      </c>
      <c r="J216" s="142">
        <f t="shared" si="80"/>
        <v>28571</v>
      </c>
      <c r="L216" s="289" t="s">
        <v>129</v>
      </c>
      <c r="M216" s="143">
        <f t="shared" si="78"/>
        <v>51428.52</v>
      </c>
      <c r="N216" s="142">
        <f t="shared" si="79"/>
        <v>30856.68</v>
      </c>
      <c r="P216" s="144" t="e">
        <f>SUM(D216/1.08*1.05)</f>
        <v>#VALUE!</v>
      </c>
      <c r="Q216" s="308">
        <v>49999.95</v>
      </c>
      <c r="R216" s="163">
        <v>29999.55</v>
      </c>
      <c r="S216" s="155"/>
      <c r="T216" s="159" t="e">
        <f t="shared" si="83"/>
        <v>#VALUE!</v>
      </c>
      <c r="U216" s="144">
        <f t="shared" si="83"/>
        <v>47619</v>
      </c>
      <c r="V216" s="160">
        <f t="shared" si="83"/>
        <v>28571</v>
      </c>
    </row>
    <row r="217" ht="17.25" spans="1:22">
      <c r="A217" s="87" t="s">
        <v>340</v>
      </c>
      <c r="B217" s="87">
        <v>807</v>
      </c>
      <c r="C217" s="112" t="s">
        <v>341</v>
      </c>
      <c r="D217" s="96">
        <v>98000</v>
      </c>
      <c r="E217" s="182" t="s">
        <v>129</v>
      </c>
      <c r="F217" s="174" t="s">
        <v>129</v>
      </c>
      <c r="H217" s="99">
        <f t="shared" si="81"/>
        <v>98000</v>
      </c>
      <c r="I217" s="143">
        <f t="shared" si="82"/>
        <v>118000</v>
      </c>
      <c r="J217" s="142">
        <f t="shared" si="80"/>
        <v>93100</v>
      </c>
      <c r="L217" s="99">
        <f t="shared" si="77"/>
        <v>105840</v>
      </c>
      <c r="M217" s="143">
        <f t="shared" si="78"/>
        <v>127440</v>
      </c>
      <c r="N217" s="142">
        <f t="shared" si="79"/>
        <v>100548</v>
      </c>
      <c r="P217" s="144">
        <v>102900</v>
      </c>
      <c r="Q217" s="309">
        <v>123900</v>
      </c>
      <c r="R217" s="162">
        <v>97755</v>
      </c>
      <c r="S217" s="155"/>
      <c r="T217" s="159">
        <f t="shared" si="83"/>
        <v>98000</v>
      </c>
      <c r="U217" s="144">
        <f t="shared" si="83"/>
        <v>118000</v>
      </c>
      <c r="V217" s="160">
        <f t="shared" si="83"/>
        <v>93100</v>
      </c>
    </row>
    <row r="218" ht="17.25" spans="1:22">
      <c r="A218" s="87"/>
      <c r="B218" s="87">
        <v>808</v>
      </c>
      <c r="C218" s="102" t="s">
        <v>342</v>
      </c>
      <c r="D218" s="96">
        <v>60000</v>
      </c>
      <c r="E218" s="182" t="s">
        <v>129</v>
      </c>
      <c r="F218" s="174" t="s">
        <v>129</v>
      </c>
      <c r="H218" s="99">
        <f t="shared" si="81"/>
        <v>60000</v>
      </c>
      <c r="I218" s="143">
        <f t="shared" si="82"/>
        <v>60000</v>
      </c>
      <c r="J218" s="142">
        <f t="shared" si="80"/>
        <v>57000</v>
      </c>
      <c r="L218" s="99">
        <f t="shared" si="77"/>
        <v>64800</v>
      </c>
      <c r="M218" s="143">
        <f t="shared" si="78"/>
        <v>64800</v>
      </c>
      <c r="N218" s="142">
        <f t="shared" si="79"/>
        <v>61560</v>
      </c>
      <c r="P218" s="144">
        <v>63000</v>
      </c>
      <c r="Q218" s="308">
        <v>63000</v>
      </c>
      <c r="R218" s="163">
        <v>59850</v>
      </c>
      <c r="S218" s="155"/>
      <c r="T218" s="159">
        <f t="shared" si="83"/>
        <v>60000</v>
      </c>
      <c r="U218" s="144">
        <f t="shared" si="83"/>
        <v>60000</v>
      </c>
      <c r="V218" s="160">
        <f t="shared" si="83"/>
        <v>57000</v>
      </c>
    </row>
    <row r="219" ht="17.25" spans="1:22">
      <c r="A219" s="87"/>
      <c r="B219" s="87">
        <v>812</v>
      </c>
      <c r="C219" s="102" t="s">
        <v>343</v>
      </c>
      <c r="D219" s="96">
        <v>2340</v>
      </c>
      <c r="E219" s="101" t="s">
        <v>344</v>
      </c>
      <c r="F219" s="174" t="s">
        <v>129</v>
      </c>
      <c r="H219" s="99">
        <f t="shared" si="81"/>
        <v>2340</v>
      </c>
      <c r="I219" s="143">
        <f t="shared" si="82"/>
        <v>2600</v>
      </c>
      <c r="J219" s="142">
        <f t="shared" si="80"/>
        <v>2210</v>
      </c>
      <c r="L219" s="99">
        <f t="shared" si="77"/>
        <v>2527.2</v>
      </c>
      <c r="M219" s="143">
        <f t="shared" si="78"/>
        <v>2808</v>
      </c>
      <c r="N219" s="142">
        <f t="shared" si="79"/>
        <v>2386.8</v>
      </c>
      <c r="P219" s="144">
        <v>2457</v>
      </c>
      <c r="Q219" s="308">
        <v>2730</v>
      </c>
      <c r="R219" s="163">
        <v>2320.5</v>
      </c>
      <c r="S219" s="155"/>
      <c r="T219" s="159">
        <f t="shared" si="83"/>
        <v>2340</v>
      </c>
      <c r="U219" s="144">
        <f t="shared" si="83"/>
        <v>2600</v>
      </c>
      <c r="V219" s="160">
        <f t="shared" si="83"/>
        <v>2210</v>
      </c>
    </row>
    <row r="220" ht="17.25" spans="1:25">
      <c r="A220" s="87" t="s">
        <v>345</v>
      </c>
      <c r="B220" s="108">
        <v>813</v>
      </c>
      <c r="C220" s="102" t="s">
        <v>346</v>
      </c>
      <c r="D220" s="96">
        <v>4410</v>
      </c>
      <c r="E220" s="101" t="s">
        <v>344</v>
      </c>
      <c r="F220" s="254">
        <v>45017</v>
      </c>
      <c r="G220" s="98"/>
      <c r="H220" s="99">
        <f t="shared" si="81"/>
        <v>4410</v>
      </c>
      <c r="I220" s="143">
        <f t="shared" si="82"/>
        <v>4900</v>
      </c>
      <c r="J220" s="142">
        <f t="shared" si="80"/>
        <v>4165</v>
      </c>
      <c r="L220" s="99">
        <f t="shared" si="77"/>
        <v>4762.8</v>
      </c>
      <c r="M220" s="143">
        <f t="shared" si="78"/>
        <v>5292</v>
      </c>
      <c r="N220" s="142">
        <f t="shared" si="79"/>
        <v>4498.2</v>
      </c>
      <c r="P220" s="144">
        <v>4536</v>
      </c>
      <c r="Q220" s="308">
        <v>5040</v>
      </c>
      <c r="R220" s="163">
        <v>4284</v>
      </c>
      <c r="S220" s="155"/>
      <c r="T220" s="159">
        <v>4410</v>
      </c>
      <c r="U220" s="144">
        <v>4900</v>
      </c>
      <c r="V220" s="160">
        <v>4165</v>
      </c>
      <c r="Y220" s="321"/>
    </row>
    <row r="221" ht="17.25" spans="1:22">
      <c r="A221" s="87"/>
      <c r="B221" s="108">
        <v>814</v>
      </c>
      <c r="C221" s="102" t="s">
        <v>347</v>
      </c>
      <c r="D221" s="96">
        <v>198</v>
      </c>
      <c r="E221" s="101" t="s">
        <v>348</v>
      </c>
      <c r="F221" s="103">
        <v>42674</v>
      </c>
      <c r="G221" s="98"/>
      <c r="H221" s="99">
        <f t="shared" si="81"/>
        <v>198</v>
      </c>
      <c r="I221" s="143">
        <f t="shared" si="82"/>
        <v>220</v>
      </c>
      <c r="J221" s="142">
        <f t="shared" si="80"/>
        <v>187</v>
      </c>
      <c r="L221" s="99">
        <f t="shared" ref="L221:L244" si="84">SUM(T221*1.08)</f>
        <v>213.84</v>
      </c>
      <c r="M221" s="143">
        <f t="shared" ref="M221:M244" si="85">SUM(U221*1.08)</f>
        <v>237.6</v>
      </c>
      <c r="N221" s="142">
        <f t="shared" ref="N221:N244" si="86">SUM(V221*1.08)</f>
        <v>201.96</v>
      </c>
      <c r="P221" s="144">
        <v>207.9</v>
      </c>
      <c r="Q221" s="308">
        <v>231</v>
      </c>
      <c r="R221" s="163">
        <v>196.35</v>
      </c>
      <c r="S221" s="155"/>
      <c r="T221" s="300">
        <v>198</v>
      </c>
      <c r="U221" s="148">
        <v>220</v>
      </c>
      <c r="V221" s="301">
        <v>187</v>
      </c>
    </row>
    <row r="222" ht="17.25" spans="1:22">
      <c r="A222" s="87"/>
      <c r="B222" s="108">
        <v>816</v>
      </c>
      <c r="C222" s="102" t="s">
        <v>349</v>
      </c>
      <c r="D222" s="96">
        <v>2520</v>
      </c>
      <c r="E222" s="101" t="s">
        <v>350</v>
      </c>
      <c r="F222" s="92" t="s">
        <v>351</v>
      </c>
      <c r="G222" s="98"/>
      <c r="H222" s="99">
        <f t="shared" si="81"/>
        <v>2520</v>
      </c>
      <c r="I222" s="143">
        <f t="shared" si="82"/>
        <v>2800</v>
      </c>
      <c r="J222" s="142">
        <f t="shared" si="80"/>
        <v>2380</v>
      </c>
      <c r="L222" s="99"/>
      <c r="M222" s="143"/>
      <c r="N222" s="142"/>
      <c r="P222" s="144"/>
      <c r="Q222" s="308"/>
      <c r="R222" s="163"/>
      <c r="S222" s="155"/>
      <c r="T222" s="300">
        <v>2520</v>
      </c>
      <c r="U222" s="148">
        <v>2800</v>
      </c>
      <c r="V222" s="301">
        <v>2380</v>
      </c>
    </row>
    <row r="223" ht="17.25" spans="1:22">
      <c r="A223" s="87"/>
      <c r="B223" s="108">
        <v>817</v>
      </c>
      <c r="C223" s="102" t="s">
        <v>352</v>
      </c>
      <c r="D223" s="96">
        <v>3150</v>
      </c>
      <c r="E223" s="101" t="s">
        <v>344</v>
      </c>
      <c r="F223" s="254">
        <v>45078</v>
      </c>
      <c r="G223" s="98"/>
      <c r="H223" s="99">
        <f t="shared" si="81"/>
        <v>3150</v>
      </c>
      <c r="I223" s="143">
        <f t="shared" si="82"/>
        <v>3500</v>
      </c>
      <c r="J223" s="142">
        <f t="shared" ref="J223:J246" si="87">SUM(V223)</f>
        <v>2975</v>
      </c>
      <c r="L223" s="99">
        <f t="shared" si="84"/>
        <v>3402</v>
      </c>
      <c r="M223" s="143">
        <f t="shared" si="85"/>
        <v>3780</v>
      </c>
      <c r="N223" s="142">
        <f t="shared" si="86"/>
        <v>3213</v>
      </c>
      <c r="P223" s="144">
        <v>2835</v>
      </c>
      <c r="Q223" s="308">
        <v>3150</v>
      </c>
      <c r="R223" s="163">
        <v>2677.5</v>
      </c>
      <c r="S223" s="155"/>
      <c r="T223" s="300">
        <v>3150</v>
      </c>
      <c r="U223" s="148">
        <v>3500</v>
      </c>
      <c r="V223" s="301">
        <v>2975</v>
      </c>
    </row>
    <row r="224" ht="18" spans="1:22">
      <c r="A224" s="116"/>
      <c r="B224" s="129">
        <v>820</v>
      </c>
      <c r="C224" s="118" t="s">
        <v>353</v>
      </c>
      <c r="D224" s="119">
        <v>1667</v>
      </c>
      <c r="E224" s="120" t="s">
        <v>126</v>
      </c>
      <c r="F224" s="128">
        <v>42440</v>
      </c>
      <c r="G224" s="98"/>
      <c r="H224" s="122">
        <f t="shared" si="81"/>
        <v>1667</v>
      </c>
      <c r="I224" s="145">
        <f t="shared" si="82"/>
        <v>1852</v>
      </c>
      <c r="J224" s="146">
        <f t="shared" si="87"/>
        <v>1528</v>
      </c>
      <c r="L224" s="122">
        <f t="shared" si="84"/>
        <v>1800.36</v>
      </c>
      <c r="M224" s="145">
        <f t="shared" si="85"/>
        <v>2000.16</v>
      </c>
      <c r="N224" s="146">
        <f t="shared" si="86"/>
        <v>1650.24</v>
      </c>
      <c r="P224" s="151">
        <v>1750.35</v>
      </c>
      <c r="Q224" s="310">
        <v>1944.6</v>
      </c>
      <c r="R224" s="298">
        <v>1604.4</v>
      </c>
      <c r="S224" s="155"/>
      <c r="T224" s="165">
        <v>1667</v>
      </c>
      <c r="U224" s="151">
        <v>1852</v>
      </c>
      <c r="V224" s="166">
        <v>1528</v>
      </c>
    </row>
    <row r="225" ht="17.25" spans="1:22">
      <c r="A225" s="87"/>
      <c r="B225" s="108">
        <v>830</v>
      </c>
      <c r="C225" s="258" t="s">
        <v>354</v>
      </c>
      <c r="D225" s="90">
        <v>6273</v>
      </c>
      <c r="E225" s="260" t="s">
        <v>355</v>
      </c>
      <c r="F225" s="261"/>
      <c r="G225" s="262"/>
      <c r="H225" s="94">
        <f t="shared" si="81"/>
        <v>6273</v>
      </c>
      <c r="I225" s="138">
        <f t="shared" si="82"/>
        <v>7200</v>
      </c>
      <c r="J225" s="140">
        <f t="shared" si="87"/>
        <v>5587</v>
      </c>
      <c r="L225" s="94">
        <f t="shared" si="84"/>
        <v>6774.84</v>
      </c>
      <c r="M225" s="138">
        <f t="shared" si="85"/>
        <v>7776</v>
      </c>
      <c r="N225" s="286">
        <f t="shared" si="86"/>
        <v>6033.96</v>
      </c>
      <c r="P225" s="156">
        <v>7035</v>
      </c>
      <c r="Q225" s="154">
        <v>7560</v>
      </c>
      <c r="R225" s="246">
        <v>6331.5</v>
      </c>
      <c r="S225" s="155"/>
      <c r="T225" s="311">
        <v>6273</v>
      </c>
      <c r="U225" s="312">
        <v>7200</v>
      </c>
      <c r="V225" s="301">
        <v>5587</v>
      </c>
    </row>
    <row r="226" ht="17.25" spans="1:22">
      <c r="A226" s="87"/>
      <c r="B226" s="108">
        <v>831</v>
      </c>
      <c r="C226" s="102" t="s">
        <v>356</v>
      </c>
      <c r="D226" s="96">
        <v>6273</v>
      </c>
      <c r="E226" s="263" t="s">
        <v>355</v>
      </c>
      <c r="F226" s="264"/>
      <c r="G226" s="262"/>
      <c r="H226" s="99">
        <f t="shared" si="81"/>
        <v>6273</v>
      </c>
      <c r="I226" s="143">
        <f t="shared" si="82"/>
        <v>7200</v>
      </c>
      <c r="J226" s="142">
        <f t="shared" si="87"/>
        <v>5587</v>
      </c>
      <c r="L226" s="99">
        <f t="shared" si="84"/>
        <v>6774.84</v>
      </c>
      <c r="M226" s="143">
        <f t="shared" si="85"/>
        <v>7776</v>
      </c>
      <c r="N226" s="142">
        <f t="shared" si="86"/>
        <v>6033.96</v>
      </c>
      <c r="P226" s="159">
        <v>7035</v>
      </c>
      <c r="Q226" s="158">
        <v>7560</v>
      </c>
      <c r="R226" s="247">
        <v>6331.5</v>
      </c>
      <c r="S226" s="155"/>
      <c r="T226" s="159">
        <v>6273</v>
      </c>
      <c r="U226" s="148">
        <v>7200</v>
      </c>
      <c r="V226" s="301">
        <v>5587</v>
      </c>
    </row>
    <row r="227" ht="17.25" spans="1:22">
      <c r="A227" s="87"/>
      <c r="B227" s="108">
        <v>832</v>
      </c>
      <c r="C227" s="102" t="s">
        <v>357</v>
      </c>
      <c r="D227" s="96">
        <v>6273</v>
      </c>
      <c r="E227" s="263" t="s">
        <v>355</v>
      </c>
      <c r="F227" s="264"/>
      <c r="G227" s="262"/>
      <c r="H227" s="99">
        <f t="shared" si="81"/>
        <v>6273</v>
      </c>
      <c r="I227" s="143">
        <f t="shared" si="82"/>
        <v>7200</v>
      </c>
      <c r="J227" s="142">
        <f t="shared" si="87"/>
        <v>5587</v>
      </c>
      <c r="L227" s="99">
        <f t="shared" si="84"/>
        <v>6774.84</v>
      </c>
      <c r="M227" s="143">
        <f t="shared" si="85"/>
        <v>7776</v>
      </c>
      <c r="N227" s="142">
        <f t="shared" si="86"/>
        <v>6033.96</v>
      </c>
      <c r="P227" s="159">
        <v>7035</v>
      </c>
      <c r="Q227" s="158">
        <v>7560</v>
      </c>
      <c r="R227" s="247">
        <v>6331.5</v>
      </c>
      <c r="S227" s="155"/>
      <c r="T227" s="311">
        <v>6273</v>
      </c>
      <c r="U227" s="148">
        <v>7200</v>
      </c>
      <c r="V227" s="301">
        <v>5587</v>
      </c>
    </row>
    <row r="228" ht="17.25" spans="1:22">
      <c r="A228" s="87" t="s">
        <v>358</v>
      </c>
      <c r="B228" s="108">
        <v>833</v>
      </c>
      <c r="C228" s="102" t="s">
        <v>359</v>
      </c>
      <c r="D228" s="96">
        <v>6273</v>
      </c>
      <c r="E228" s="263" t="s">
        <v>355</v>
      </c>
      <c r="F228" s="264"/>
      <c r="G228" s="262"/>
      <c r="H228" s="99">
        <f t="shared" si="81"/>
        <v>6273</v>
      </c>
      <c r="I228" s="143">
        <f t="shared" si="82"/>
        <v>7200</v>
      </c>
      <c r="J228" s="142">
        <f t="shared" si="87"/>
        <v>5587</v>
      </c>
      <c r="L228" s="99">
        <f t="shared" si="84"/>
        <v>6774.84</v>
      </c>
      <c r="M228" s="143">
        <f t="shared" si="85"/>
        <v>7776</v>
      </c>
      <c r="N228" s="142">
        <f t="shared" si="86"/>
        <v>6033.96</v>
      </c>
      <c r="P228" s="159">
        <v>7035</v>
      </c>
      <c r="Q228" s="158">
        <v>7560</v>
      </c>
      <c r="R228" s="247">
        <v>6331.5</v>
      </c>
      <c r="S228" s="155"/>
      <c r="T228" s="159">
        <v>6273</v>
      </c>
      <c r="U228" s="148">
        <v>7200</v>
      </c>
      <c r="V228" s="301">
        <v>5587</v>
      </c>
    </row>
    <row r="229" ht="17.25" spans="1:22">
      <c r="A229" s="87"/>
      <c r="B229" s="108">
        <v>834</v>
      </c>
      <c r="C229" s="102" t="s">
        <v>360</v>
      </c>
      <c r="D229" s="96">
        <v>6273</v>
      </c>
      <c r="E229" s="263" t="s">
        <v>355</v>
      </c>
      <c r="F229" s="264"/>
      <c r="G229" s="262"/>
      <c r="H229" s="99">
        <f t="shared" si="81"/>
        <v>6273</v>
      </c>
      <c r="I229" s="143">
        <f t="shared" si="82"/>
        <v>7200</v>
      </c>
      <c r="J229" s="142">
        <f t="shared" si="87"/>
        <v>5587</v>
      </c>
      <c r="L229" s="99">
        <f t="shared" si="84"/>
        <v>6774.84</v>
      </c>
      <c r="M229" s="143">
        <f t="shared" si="85"/>
        <v>7776</v>
      </c>
      <c r="N229" s="142">
        <f t="shared" si="86"/>
        <v>6033.96</v>
      </c>
      <c r="P229" s="159">
        <v>7035</v>
      </c>
      <c r="Q229" s="158">
        <v>7560</v>
      </c>
      <c r="R229" s="247">
        <v>6331.5</v>
      </c>
      <c r="S229" s="155"/>
      <c r="T229" s="311">
        <v>6273</v>
      </c>
      <c r="U229" s="148">
        <v>7200</v>
      </c>
      <c r="V229" s="301">
        <v>5587</v>
      </c>
    </row>
    <row r="230" ht="17.25" spans="1:22">
      <c r="A230" s="87" t="s">
        <v>361</v>
      </c>
      <c r="B230" s="108">
        <v>835</v>
      </c>
      <c r="C230" s="102" t="s">
        <v>362</v>
      </c>
      <c r="D230" s="96">
        <v>6273</v>
      </c>
      <c r="E230" s="263" t="s">
        <v>355</v>
      </c>
      <c r="F230" s="264"/>
      <c r="G230" s="262"/>
      <c r="H230" s="99">
        <f t="shared" si="81"/>
        <v>6273</v>
      </c>
      <c r="I230" s="143">
        <f t="shared" si="82"/>
        <v>7200</v>
      </c>
      <c r="J230" s="142">
        <f t="shared" si="87"/>
        <v>5587</v>
      </c>
      <c r="L230" s="99">
        <f t="shared" si="84"/>
        <v>6774.84</v>
      </c>
      <c r="M230" s="143">
        <f t="shared" si="85"/>
        <v>7776</v>
      </c>
      <c r="N230" s="142">
        <f t="shared" si="86"/>
        <v>6033.96</v>
      </c>
      <c r="P230" s="159">
        <v>7035</v>
      </c>
      <c r="Q230" s="158">
        <v>7560</v>
      </c>
      <c r="R230" s="247">
        <v>6331.5</v>
      </c>
      <c r="S230" s="155"/>
      <c r="T230" s="159">
        <v>6273</v>
      </c>
      <c r="U230" s="148">
        <v>7200</v>
      </c>
      <c r="V230" s="301">
        <v>5587</v>
      </c>
    </row>
    <row r="231" ht="17.25" spans="1:22">
      <c r="A231" s="87"/>
      <c r="B231" s="108">
        <v>836</v>
      </c>
      <c r="C231" s="102" t="s">
        <v>363</v>
      </c>
      <c r="D231" s="96">
        <v>6273</v>
      </c>
      <c r="E231" s="263" t="s">
        <v>355</v>
      </c>
      <c r="F231" s="264"/>
      <c r="G231" s="262"/>
      <c r="H231" s="99">
        <f t="shared" si="81"/>
        <v>6273</v>
      </c>
      <c r="I231" s="143">
        <f t="shared" si="82"/>
        <v>7200</v>
      </c>
      <c r="J231" s="142">
        <f t="shared" si="87"/>
        <v>5587</v>
      </c>
      <c r="L231" s="99">
        <f t="shared" si="84"/>
        <v>6774.84</v>
      </c>
      <c r="M231" s="143">
        <f t="shared" si="85"/>
        <v>7776</v>
      </c>
      <c r="N231" s="142">
        <f t="shared" si="86"/>
        <v>6033.96</v>
      </c>
      <c r="P231" s="159">
        <v>7035</v>
      </c>
      <c r="Q231" s="158">
        <v>7560</v>
      </c>
      <c r="R231" s="247">
        <v>6331.5</v>
      </c>
      <c r="S231" s="155"/>
      <c r="T231" s="311">
        <v>6273</v>
      </c>
      <c r="U231" s="148">
        <v>7200</v>
      </c>
      <c r="V231" s="301">
        <v>5587</v>
      </c>
    </row>
    <row r="232" ht="17.25" spans="1:22">
      <c r="A232" s="87" t="s">
        <v>364</v>
      </c>
      <c r="B232" s="108">
        <v>837</v>
      </c>
      <c r="C232" s="102" t="s">
        <v>365</v>
      </c>
      <c r="D232" s="96">
        <v>6273</v>
      </c>
      <c r="E232" s="263" t="s">
        <v>355</v>
      </c>
      <c r="F232" s="264"/>
      <c r="G232" s="262"/>
      <c r="H232" s="99">
        <f t="shared" si="81"/>
        <v>6273</v>
      </c>
      <c r="I232" s="143">
        <f t="shared" si="82"/>
        <v>7200</v>
      </c>
      <c r="J232" s="142">
        <f t="shared" si="87"/>
        <v>5587</v>
      </c>
      <c r="L232" s="99">
        <f t="shared" si="84"/>
        <v>6774.84</v>
      </c>
      <c r="M232" s="143">
        <f t="shared" si="85"/>
        <v>7776</v>
      </c>
      <c r="N232" s="142">
        <f t="shared" si="86"/>
        <v>6033.96</v>
      </c>
      <c r="P232" s="159">
        <v>7035</v>
      </c>
      <c r="Q232" s="158">
        <v>7560</v>
      </c>
      <c r="R232" s="247">
        <v>6331.5</v>
      </c>
      <c r="S232" s="155"/>
      <c r="T232" s="159">
        <v>6273</v>
      </c>
      <c r="U232" s="148">
        <v>7200</v>
      </c>
      <c r="V232" s="301">
        <v>5587</v>
      </c>
    </row>
    <row r="233" ht="17.25" spans="1:22">
      <c r="A233" s="87"/>
      <c r="B233" s="108">
        <v>838</v>
      </c>
      <c r="C233" s="102" t="s">
        <v>366</v>
      </c>
      <c r="D233" s="96">
        <v>6273</v>
      </c>
      <c r="E233" s="263" t="s">
        <v>355</v>
      </c>
      <c r="F233" s="264"/>
      <c r="G233" s="262"/>
      <c r="H233" s="99">
        <f t="shared" si="81"/>
        <v>6273</v>
      </c>
      <c r="I233" s="143">
        <f t="shared" si="82"/>
        <v>7200</v>
      </c>
      <c r="J233" s="142">
        <f t="shared" si="87"/>
        <v>5587</v>
      </c>
      <c r="L233" s="99">
        <f t="shared" si="84"/>
        <v>6774.84</v>
      </c>
      <c r="M233" s="143">
        <f t="shared" si="85"/>
        <v>7776</v>
      </c>
      <c r="N233" s="142">
        <f t="shared" si="86"/>
        <v>6033.96</v>
      </c>
      <c r="P233" s="159">
        <v>7035</v>
      </c>
      <c r="Q233" s="158">
        <v>7560</v>
      </c>
      <c r="R233" s="247">
        <v>6331.5</v>
      </c>
      <c r="S233" s="155"/>
      <c r="T233" s="311">
        <v>6273</v>
      </c>
      <c r="U233" s="148">
        <v>7200</v>
      </c>
      <c r="V233" s="301">
        <v>5587</v>
      </c>
    </row>
    <row r="234" ht="17.25" spans="1:22">
      <c r="A234" s="87" t="s">
        <v>367</v>
      </c>
      <c r="B234" s="108">
        <v>839</v>
      </c>
      <c r="C234" s="102" t="s">
        <v>368</v>
      </c>
      <c r="D234" s="96">
        <v>6273</v>
      </c>
      <c r="E234" s="263" t="s">
        <v>355</v>
      </c>
      <c r="F234" s="264"/>
      <c r="G234" s="262"/>
      <c r="H234" s="99">
        <f t="shared" si="81"/>
        <v>6273</v>
      </c>
      <c r="I234" s="143">
        <f t="shared" si="82"/>
        <v>7200</v>
      </c>
      <c r="J234" s="142">
        <f t="shared" si="87"/>
        <v>5587</v>
      </c>
      <c r="L234" s="99">
        <f t="shared" si="84"/>
        <v>6774.84</v>
      </c>
      <c r="M234" s="143">
        <f t="shared" si="85"/>
        <v>7776</v>
      </c>
      <c r="N234" s="142">
        <f t="shared" si="86"/>
        <v>6033.96</v>
      </c>
      <c r="P234" s="159">
        <v>7035</v>
      </c>
      <c r="Q234" s="158">
        <v>7560</v>
      </c>
      <c r="R234" s="247">
        <v>6331.5</v>
      </c>
      <c r="S234" s="155"/>
      <c r="T234" s="159">
        <v>6273</v>
      </c>
      <c r="U234" s="148">
        <v>7200</v>
      </c>
      <c r="V234" s="301">
        <v>5587</v>
      </c>
    </row>
    <row r="235" ht="17.25" spans="1:22">
      <c r="A235" s="87"/>
      <c r="B235" s="108">
        <v>840</v>
      </c>
      <c r="C235" s="102" t="s">
        <v>369</v>
      </c>
      <c r="D235" s="96">
        <v>6273</v>
      </c>
      <c r="E235" s="263" t="s">
        <v>355</v>
      </c>
      <c r="F235" s="264"/>
      <c r="G235" s="262"/>
      <c r="H235" s="99">
        <f t="shared" si="81"/>
        <v>6273</v>
      </c>
      <c r="I235" s="143">
        <f t="shared" si="82"/>
        <v>7200</v>
      </c>
      <c r="J235" s="142">
        <f t="shared" si="87"/>
        <v>5587</v>
      </c>
      <c r="L235" s="99">
        <f t="shared" si="84"/>
        <v>6774.84</v>
      </c>
      <c r="M235" s="143">
        <f t="shared" si="85"/>
        <v>7776</v>
      </c>
      <c r="N235" s="142">
        <f t="shared" si="86"/>
        <v>6033.96</v>
      </c>
      <c r="P235" s="159">
        <v>7035</v>
      </c>
      <c r="Q235" s="158">
        <v>7560</v>
      </c>
      <c r="R235" s="247">
        <v>6331.5</v>
      </c>
      <c r="S235" s="155"/>
      <c r="T235" s="311">
        <v>6273</v>
      </c>
      <c r="U235" s="148">
        <v>7200</v>
      </c>
      <c r="V235" s="301">
        <v>5587</v>
      </c>
    </row>
    <row r="236" ht="17.25" spans="1:22">
      <c r="A236" s="87"/>
      <c r="B236" s="108">
        <v>841</v>
      </c>
      <c r="C236" s="102" t="s">
        <v>370</v>
      </c>
      <c r="D236" s="96">
        <v>6273</v>
      </c>
      <c r="E236" s="263" t="s">
        <v>355</v>
      </c>
      <c r="F236" s="264"/>
      <c r="G236" s="262"/>
      <c r="H236" s="99">
        <f t="shared" si="81"/>
        <v>6273</v>
      </c>
      <c r="I236" s="143">
        <f t="shared" si="82"/>
        <v>7200</v>
      </c>
      <c r="J236" s="142">
        <f t="shared" si="87"/>
        <v>5587</v>
      </c>
      <c r="L236" s="99">
        <f t="shared" si="84"/>
        <v>6774.84</v>
      </c>
      <c r="M236" s="143">
        <f t="shared" si="85"/>
        <v>7776</v>
      </c>
      <c r="N236" s="142">
        <f t="shared" si="86"/>
        <v>6033.96</v>
      </c>
      <c r="P236" s="159">
        <v>7035</v>
      </c>
      <c r="Q236" s="158">
        <v>7560</v>
      </c>
      <c r="R236" s="247">
        <v>6331.5</v>
      </c>
      <c r="S236" s="155"/>
      <c r="T236" s="159">
        <v>6273</v>
      </c>
      <c r="U236" s="148">
        <v>7200</v>
      </c>
      <c r="V236" s="301">
        <v>5587</v>
      </c>
    </row>
    <row r="237" ht="17.25" spans="1:22">
      <c r="A237" s="87"/>
      <c r="B237" s="108">
        <v>842</v>
      </c>
      <c r="C237" s="102" t="s">
        <v>371</v>
      </c>
      <c r="D237" s="96">
        <v>6273</v>
      </c>
      <c r="E237" s="263" t="s">
        <v>355</v>
      </c>
      <c r="F237" s="264"/>
      <c r="G237" s="262"/>
      <c r="H237" s="99">
        <f t="shared" si="81"/>
        <v>6273</v>
      </c>
      <c r="I237" s="143">
        <f t="shared" si="82"/>
        <v>7200</v>
      </c>
      <c r="J237" s="142">
        <f t="shared" si="87"/>
        <v>5587</v>
      </c>
      <c r="L237" s="99">
        <f t="shared" si="84"/>
        <v>6774.84</v>
      </c>
      <c r="M237" s="143">
        <f t="shared" si="85"/>
        <v>7776</v>
      </c>
      <c r="N237" s="142">
        <f t="shared" si="86"/>
        <v>6033.96</v>
      </c>
      <c r="P237" s="159">
        <v>7035</v>
      </c>
      <c r="Q237" s="158">
        <v>7560</v>
      </c>
      <c r="R237" s="247">
        <v>6331.5</v>
      </c>
      <c r="S237" s="155"/>
      <c r="T237" s="311">
        <v>6273</v>
      </c>
      <c r="U237" s="148">
        <v>7200</v>
      </c>
      <c r="V237" s="301">
        <v>5587</v>
      </c>
    </row>
    <row r="238" ht="17.25" spans="1:22">
      <c r="A238" s="87"/>
      <c r="B238" s="108">
        <v>843</v>
      </c>
      <c r="C238" s="102" t="s">
        <v>372</v>
      </c>
      <c r="D238" s="96">
        <v>6273</v>
      </c>
      <c r="E238" s="263" t="s">
        <v>355</v>
      </c>
      <c r="F238" s="264"/>
      <c r="G238" s="262"/>
      <c r="H238" s="99">
        <f t="shared" si="81"/>
        <v>6273</v>
      </c>
      <c r="I238" s="143">
        <f t="shared" si="82"/>
        <v>7200</v>
      </c>
      <c r="J238" s="142">
        <f t="shared" si="87"/>
        <v>5587</v>
      </c>
      <c r="L238" s="99">
        <f t="shared" si="84"/>
        <v>6774.84</v>
      </c>
      <c r="M238" s="143">
        <f t="shared" si="85"/>
        <v>7776</v>
      </c>
      <c r="N238" s="142">
        <f t="shared" si="86"/>
        <v>6033.96</v>
      </c>
      <c r="P238" s="159">
        <v>7035</v>
      </c>
      <c r="Q238" s="158">
        <v>7560</v>
      </c>
      <c r="R238" s="247">
        <v>6331.5</v>
      </c>
      <c r="S238" s="155"/>
      <c r="T238" s="159">
        <v>6273</v>
      </c>
      <c r="U238" s="148">
        <v>7200</v>
      </c>
      <c r="V238" s="301">
        <v>5587</v>
      </c>
    </row>
    <row r="239" ht="17.25" spans="1:22">
      <c r="A239" s="87"/>
      <c r="B239" s="108">
        <v>844</v>
      </c>
      <c r="C239" s="102" t="s">
        <v>373</v>
      </c>
      <c r="D239" s="96">
        <v>6273</v>
      </c>
      <c r="E239" s="263" t="s">
        <v>355</v>
      </c>
      <c r="F239" s="264"/>
      <c r="G239" s="262"/>
      <c r="H239" s="99">
        <f t="shared" si="81"/>
        <v>6273</v>
      </c>
      <c r="I239" s="143">
        <f t="shared" si="82"/>
        <v>7200</v>
      </c>
      <c r="J239" s="142">
        <f t="shared" si="87"/>
        <v>5587</v>
      </c>
      <c r="L239" s="99">
        <f t="shared" si="84"/>
        <v>6774.84</v>
      </c>
      <c r="M239" s="143">
        <f t="shared" si="85"/>
        <v>7776</v>
      </c>
      <c r="N239" s="142">
        <f t="shared" si="86"/>
        <v>6033.96</v>
      </c>
      <c r="P239" s="159">
        <v>7035</v>
      </c>
      <c r="Q239" s="158">
        <v>7560</v>
      </c>
      <c r="R239" s="247">
        <v>6331.5</v>
      </c>
      <c r="S239" s="155"/>
      <c r="T239" s="311">
        <v>6273</v>
      </c>
      <c r="U239" s="148">
        <v>7200</v>
      </c>
      <c r="V239" s="301">
        <v>5587</v>
      </c>
    </row>
    <row r="240" ht="17.25" spans="1:22">
      <c r="A240" s="87"/>
      <c r="B240" s="108">
        <v>845</v>
      </c>
      <c r="C240" s="258" t="s">
        <v>374</v>
      </c>
      <c r="D240" s="96">
        <v>6273</v>
      </c>
      <c r="E240" s="265" t="s">
        <v>355</v>
      </c>
      <c r="F240" s="266"/>
      <c r="G240" s="262"/>
      <c r="H240" s="99">
        <f t="shared" si="81"/>
        <v>6273</v>
      </c>
      <c r="I240" s="143">
        <f t="shared" si="82"/>
        <v>7200</v>
      </c>
      <c r="J240" s="142">
        <f t="shared" si="87"/>
        <v>5587</v>
      </c>
      <c r="L240" s="99">
        <f t="shared" si="84"/>
        <v>6774.84</v>
      </c>
      <c r="M240" s="143">
        <f t="shared" si="85"/>
        <v>7776</v>
      </c>
      <c r="N240" s="142">
        <f t="shared" si="86"/>
        <v>6033.96</v>
      </c>
      <c r="P240" s="159">
        <v>7035</v>
      </c>
      <c r="Q240" s="158">
        <v>7560</v>
      </c>
      <c r="R240" s="247">
        <v>6331.5</v>
      </c>
      <c r="S240" s="155"/>
      <c r="T240" s="159">
        <v>6273</v>
      </c>
      <c r="U240" s="148">
        <v>7200</v>
      </c>
      <c r="V240" s="301">
        <v>5587</v>
      </c>
    </row>
    <row r="241" ht="17.25" spans="1:22">
      <c r="A241" s="87"/>
      <c r="B241" s="108">
        <v>846</v>
      </c>
      <c r="C241" s="102" t="s">
        <v>375</v>
      </c>
      <c r="D241" s="96">
        <v>1182</v>
      </c>
      <c r="E241" s="263" t="s">
        <v>355</v>
      </c>
      <c r="F241" s="264"/>
      <c r="G241" s="262"/>
      <c r="H241" s="99">
        <f t="shared" si="81"/>
        <v>1182</v>
      </c>
      <c r="I241" s="143">
        <f t="shared" si="82"/>
        <v>1714</v>
      </c>
      <c r="J241" s="142">
        <f t="shared" si="87"/>
        <v>1061</v>
      </c>
      <c r="L241" s="99">
        <f t="shared" si="84"/>
        <v>1276.56</v>
      </c>
      <c r="M241" s="143">
        <f t="shared" si="85"/>
        <v>1851.12</v>
      </c>
      <c r="N241" s="142">
        <f t="shared" si="86"/>
        <v>1145.88</v>
      </c>
      <c r="P241" s="159">
        <v>1260</v>
      </c>
      <c r="Q241" s="158">
        <v>1799.7</v>
      </c>
      <c r="R241" s="247">
        <v>1134</v>
      </c>
      <c r="S241" s="155"/>
      <c r="T241" s="300">
        <v>1182</v>
      </c>
      <c r="U241" s="148">
        <v>1714</v>
      </c>
      <c r="V241" s="301">
        <v>1061</v>
      </c>
    </row>
    <row r="242" ht="17.25" spans="1:22">
      <c r="A242" s="87"/>
      <c r="B242" s="87">
        <v>847</v>
      </c>
      <c r="C242" s="112" t="s">
        <v>376</v>
      </c>
      <c r="D242" s="96">
        <v>455</v>
      </c>
      <c r="E242" s="267" t="s">
        <v>355</v>
      </c>
      <c r="F242" s="268"/>
      <c r="G242" s="269"/>
      <c r="H242" s="99">
        <f t="shared" ref="H242:H246" si="88">SUM(T242)</f>
        <v>455</v>
      </c>
      <c r="I242" s="143">
        <f t="shared" ref="I242:I246" si="89">SUM(U242)</f>
        <v>600</v>
      </c>
      <c r="J242" s="142">
        <f t="shared" si="87"/>
        <v>403</v>
      </c>
      <c r="K242" s="124"/>
      <c r="L242" s="99">
        <f t="shared" si="84"/>
        <v>491.4</v>
      </c>
      <c r="M242" s="143">
        <f t="shared" si="85"/>
        <v>648</v>
      </c>
      <c r="N242" s="142">
        <f t="shared" si="86"/>
        <v>435.24</v>
      </c>
      <c r="O242" s="87"/>
      <c r="P242" s="159">
        <v>525</v>
      </c>
      <c r="Q242" s="158">
        <v>630</v>
      </c>
      <c r="R242" s="247">
        <v>472.5</v>
      </c>
      <c r="S242" s="312"/>
      <c r="T242" s="159">
        <v>455</v>
      </c>
      <c r="U242" s="144">
        <v>600</v>
      </c>
      <c r="V242" s="160">
        <v>403</v>
      </c>
    </row>
    <row r="243" ht="17.25" spans="1:22">
      <c r="A243" s="87"/>
      <c r="B243" s="108">
        <v>848</v>
      </c>
      <c r="C243" s="102" t="s">
        <v>377</v>
      </c>
      <c r="D243" s="96">
        <v>6250</v>
      </c>
      <c r="E243" s="263" t="s">
        <v>25</v>
      </c>
      <c r="F243" s="264"/>
      <c r="G243" s="262"/>
      <c r="H243" s="94">
        <f t="shared" si="88"/>
        <v>6250</v>
      </c>
      <c r="I243" s="138">
        <f t="shared" si="89"/>
        <v>7200</v>
      </c>
      <c r="J243" s="140">
        <f t="shared" si="87"/>
        <v>5626</v>
      </c>
      <c r="L243" s="94">
        <f t="shared" si="84"/>
        <v>6750</v>
      </c>
      <c r="M243" s="138">
        <f t="shared" si="85"/>
        <v>7776</v>
      </c>
      <c r="N243" s="140">
        <f t="shared" si="86"/>
        <v>6076.08</v>
      </c>
      <c r="P243" s="156">
        <v>6562</v>
      </c>
      <c r="Q243" s="154">
        <v>7560</v>
      </c>
      <c r="R243" s="246">
        <v>5907</v>
      </c>
      <c r="S243" s="155"/>
      <c r="T243" s="311">
        <v>6250</v>
      </c>
      <c r="U243" s="312">
        <v>7200</v>
      </c>
      <c r="V243" s="313">
        <v>5626</v>
      </c>
    </row>
    <row r="244" ht="17.25" spans="1:22">
      <c r="A244" s="87"/>
      <c r="B244" s="108">
        <v>849</v>
      </c>
      <c r="C244" s="102" t="s">
        <v>378</v>
      </c>
      <c r="D244" s="96">
        <v>1050</v>
      </c>
      <c r="E244" s="267" t="s">
        <v>25</v>
      </c>
      <c r="F244" s="268"/>
      <c r="G244" s="262"/>
      <c r="H244" s="94">
        <f t="shared" si="88"/>
        <v>1050</v>
      </c>
      <c r="I244" s="138">
        <f t="shared" si="89"/>
        <v>1714</v>
      </c>
      <c r="J244" s="140">
        <f t="shared" si="87"/>
        <v>944</v>
      </c>
      <c r="L244" s="94">
        <f t="shared" si="84"/>
        <v>1134</v>
      </c>
      <c r="M244" s="138">
        <f t="shared" si="85"/>
        <v>1851.12</v>
      </c>
      <c r="N244" s="140">
        <f t="shared" si="86"/>
        <v>1019.52</v>
      </c>
      <c r="P244" s="156">
        <v>1102</v>
      </c>
      <c r="Q244" s="154">
        <v>1799</v>
      </c>
      <c r="R244" s="246">
        <v>991</v>
      </c>
      <c r="S244" s="155"/>
      <c r="T244" s="159">
        <v>1050</v>
      </c>
      <c r="U244" s="144">
        <v>1714</v>
      </c>
      <c r="V244" s="160">
        <v>944</v>
      </c>
    </row>
    <row r="245" ht="17.25" spans="1:22">
      <c r="A245" s="87"/>
      <c r="B245" s="108">
        <v>850</v>
      </c>
      <c r="C245" s="258" t="s">
        <v>379</v>
      </c>
      <c r="D245" s="96">
        <v>6819</v>
      </c>
      <c r="E245" s="265" t="s">
        <v>355</v>
      </c>
      <c r="F245" s="266"/>
      <c r="G245" s="262"/>
      <c r="H245" s="94">
        <f t="shared" si="88"/>
        <v>6819</v>
      </c>
      <c r="I245" s="138">
        <f t="shared" si="89"/>
        <v>8200</v>
      </c>
      <c r="J245" s="140">
        <f t="shared" si="87"/>
        <v>6059</v>
      </c>
      <c r="L245" s="94">
        <f t="shared" ref="L245:N246" si="90">SUM(T245*1.08)</f>
        <v>7364.52</v>
      </c>
      <c r="M245" s="138">
        <f t="shared" si="90"/>
        <v>8856</v>
      </c>
      <c r="N245" s="140">
        <f t="shared" si="90"/>
        <v>6543.72</v>
      </c>
      <c r="P245" s="156">
        <v>7035</v>
      </c>
      <c r="Q245" s="154">
        <v>7560</v>
      </c>
      <c r="R245" s="246">
        <v>6331.5</v>
      </c>
      <c r="S245" s="155"/>
      <c r="T245" s="311">
        <v>6819</v>
      </c>
      <c r="U245" s="312">
        <v>8200</v>
      </c>
      <c r="V245" s="313">
        <v>6059</v>
      </c>
    </row>
    <row r="246" ht="18" spans="1:22">
      <c r="A246" s="116"/>
      <c r="B246" s="116">
        <v>851</v>
      </c>
      <c r="C246" s="118" t="s">
        <v>380</v>
      </c>
      <c r="D246" s="119">
        <v>6819</v>
      </c>
      <c r="E246" s="270" t="s">
        <v>355</v>
      </c>
      <c r="F246" s="271"/>
      <c r="G246" s="262"/>
      <c r="H246" s="94">
        <f t="shared" si="88"/>
        <v>6819</v>
      </c>
      <c r="I246" s="138">
        <f t="shared" si="89"/>
        <v>8200</v>
      </c>
      <c r="J246" s="140">
        <f t="shared" si="87"/>
        <v>6059</v>
      </c>
      <c r="L246" s="94">
        <f t="shared" si="90"/>
        <v>7364.52</v>
      </c>
      <c r="M246" s="138">
        <f t="shared" si="90"/>
        <v>8856</v>
      </c>
      <c r="N246" s="140">
        <f t="shared" si="90"/>
        <v>6543.72</v>
      </c>
      <c r="P246" s="156">
        <v>7035</v>
      </c>
      <c r="Q246" s="154">
        <v>7560</v>
      </c>
      <c r="R246" s="246">
        <v>6331.5</v>
      </c>
      <c r="S246" s="155"/>
      <c r="T246" s="159">
        <v>6819</v>
      </c>
      <c r="U246" s="144">
        <v>8200</v>
      </c>
      <c r="V246" s="160">
        <v>6059</v>
      </c>
    </row>
    <row r="247" ht="17.25" customHeight="1" spans="2:12">
      <c r="B247" s="272"/>
      <c r="C247" s="272"/>
      <c r="D247" s="273" t="s">
        <v>381</v>
      </c>
      <c r="E247" s="273"/>
      <c r="F247" s="273"/>
      <c r="G247" s="273"/>
      <c r="H247" s="274"/>
      <c r="I247" s="274"/>
      <c r="J247" s="274"/>
      <c r="K247" s="290"/>
      <c r="L247" s="290"/>
    </row>
    <row r="248" spans="2:4">
      <c r="B248" s="275"/>
      <c r="C248" s="275"/>
      <c r="D248" s="276"/>
    </row>
    <row r="249" spans="1:7">
      <c r="A249" s="276"/>
      <c r="B249" s="276"/>
      <c r="C249" s="276"/>
      <c r="D249" s="276"/>
      <c r="E249" s="276"/>
      <c r="F249" s="276"/>
      <c r="G249" s="276"/>
    </row>
    <row r="250" ht="18" spans="1:22">
      <c r="A250" s="276"/>
      <c r="B250" s="276"/>
      <c r="C250" s="276"/>
      <c r="D250" s="277"/>
      <c r="E250" s="278"/>
      <c r="F250" s="276"/>
      <c r="G250" s="276"/>
      <c r="H250" s="279">
        <f t="shared" ref="H250:J251" si="91">SUM(T250)</f>
        <v>1237</v>
      </c>
      <c r="I250" s="291">
        <f t="shared" si="91"/>
        <v>1237</v>
      </c>
      <c r="J250" s="292">
        <f t="shared" si="91"/>
        <v>1143</v>
      </c>
      <c r="L250" s="149">
        <v>1337.04</v>
      </c>
      <c r="M250" s="293">
        <v>1337.04</v>
      </c>
      <c r="N250" s="286">
        <v>1234.44</v>
      </c>
      <c r="P250" s="149">
        <v>1299.9</v>
      </c>
      <c r="Q250" s="293">
        <v>1299.9</v>
      </c>
      <c r="R250" s="286">
        <v>1200.15</v>
      </c>
      <c r="S250" s="155"/>
      <c r="T250" s="314">
        <v>1237</v>
      </c>
      <c r="U250" s="302">
        <v>1237</v>
      </c>
      <c r="V250" s="315">
        <v>1143</v>
      </c>
    </row>
    <row r="251" ht="18" spans="1:22">
      <c r="A251" s="276"/>
      <c r="B251" s="276"/>
      <c r="C251" s="276"/>
      <c r="D251" s="277"/>
      <c r="E251" s="278"/>
      <c r="F251" s="276"/>
      <c r="G251" s="276"/>
      <c r="H251" s="280">
        <f t="shared" si="91"/>
        <v>1237</v>
      </c>
      <c r="I251" s="294">
        <f t="shared" si="91"/>
        <v>1237</v>
      </c>
      <c r="J251" s="295">
        <f t="shared" si="91"/>
        <v>1143</v>
      </c>
      <c r="L251" s="122">
        <v>1337.04</v>
      </c>
      <c r="M251" s="145">
        <v>1337.04</v>
      </c>
      <c r="N251" s="146">
        <v>1234.44</v>
      </c>
      <c r="P251" s="122">
        <v>1299.9</v>
      </c>
      <c r="Q251" s="145">
        <v>1299.9</v>
      </c>
      <c r="R251" s="146">
        <v>1200.15</v>
      </c>
      <c r="S251" s="155"/>
      <c r="T251" s="165">
        <v>1237</v>
      </c>
      <c r="U251" s="164">
        <v>1237</v>
      </c>
      <c r="V251" s="316">
        <v>1143</v>
      </c>
    </row>
    <row r="252" ht="17.25" spans="1:22">
      <c r="A252" s="276"/>
      <c r="B252" s="276"/>
      <c r="C252" s="276"/>
      <c r="D252" s="281"/>
      <c r="E252" s="281"/>
      <c r="F252" s="281"/>
      <c r="G252" s="281"/>
      <c r="H252" s="282"/>
      <c r="I252" s="296"/>
      <c r="J252" s="297"/>
      <c r="L252" s="282"/>
      <c r="M252" s="296"/>
      <c r="N252" s="297"/>
      <c r="P252" s="282"/>
      <c r="Q252" s="296"/>
      <c r="R252" s="297"/>
      <c r="S252" s="155"/>
      <c r="T252" s="155"/>
      <c r="U252" s="317"/>
      <c r="V252" s="318"/>
    </row>
    <row r="253" ht="17.25" spans="1:22">
      <c r="A253" s="276"/>
      <c r="B253" s="276"/>
      <c r="C253" s="276"/>
      <c r="D253" s="276"/>
      <c r="E253" s="283"/>
      <c r="F253" s="276"/>
      <c r="G253" s="276"/>
      <c r="H253" s="282"/>
      <c r="I253" s="296"/>
      <c r="J253" s="297"/>
      <c r="L253" s="282"/>
      <c r="M253" s="296"/>
      <c r="N253" s="297"/>
      <c r="P253" s="282"/>
      <c r="Q253" s="296"/>
      <c r="R253" s="297"/>
      <c r="S253" s="155"/>
      <c r="T253" s="155"/>
      <c r="U253" s="317"/>
      <c r="V253" s="318"/>
    </row>
    <row r="254" spans="1:7">
      <c r="A254" s="276"/>
      <c r="B254" s="276"/>
      <c r="C254" s="276"/>
      <c r="D254" s="276"/>
      <c r="E254" s="276"/>
      <c r="F254" s="276"/>
      <c r="G254" s="276"/>
    </row>
    <row r="255" ht="17.25" spans="1:22">
      <c r="A255" s="276"/>
      <c r="B255" s="276"/>
      <c r="C255" s="276"/>
      <c r="D255" s="277"/>
      <c r="E255" s="278"/>
      <c r="F255" s="276"/>
      <c r="G255" s="276"/>
      <c r="H255" s="284">
        <f t="shared" ref="H255:J256" si="92">SUM(T255)</f>
        <v>1200</v>
      </c>
      <c r="I255" s="143">
        <f t="shared" si="92"/>
        <v>1200</v>
      </c>
      <c r="J255" s="142">
        <f t="shared" si="92"/>
        <v>1046</v>
      </c>
      <c r="L255" s="99">
        <v>1296</v>
      </c>
      <c r="M255" s="143">
        <v>1296</v>
      </c>
      <c r="N255" s="142">
        <v>1131.84</v>
      </c>
      <c r="P255" s="99">
        <v>1260</v>
      </c>
      <c r="Q255" s="143">
        <v>1260</v>
      </c>
      <c r="R255" s="142">
        <v>1100.4</v>
      </c>
      <c r="S255" s="155"/>
      <c r="T255" s="159">
        <v>1200</v>
      </c>
      <c r="U255" s="158">
        <v>1200</v>
      </c>
      <c r="V255" s="247">
        <v>1046</v>
      </c>
    </row>
    <row r="256" ht="18" spans="1:22">
      <c r="A256" s="276"/>
      <c r="B256" s="276"/>
      <c r="C256" s="276"/>
      <c r="D256" s="277"/>
      <c r="E256" s="278"/>
      <c r="F256" s="276"/>
      <c r="G256" s="276"/>
      <c r="H256" s="285">
        <f t="shared" si="92"/>
        <v>955</v>
      </c>
      <c r="I256" s="145">
        <f t="shared" si="92"/>
        <v>955</v>
      </c>
      <c r="J256" s="146">
        <f t="shared" si="92"/>
        <v>800</v>
      </c>
      <c r="L256" s="122">
        <v>1029.24</v>
      </c>
      <c r="M256" s="145">
        <v>1029.24</v>
      </c>
      <c r="N256" s="146">
        <v>874.8</v>
      </c>
      <c r="P256" s="122">
        <v>1000.65</v>
      </c>
      <c r="Q256" s="145">
        <v>1000.65</v>
      </c>
      <c r="R256" s="146">
        <v>850.5</v>
      </c>
      <c r="S256" s="155"/>
      <c r="T256" s="319">
        <v>955</v>
      </c>
      <c r="U256" s="320">
        <v>955</v>
      </c>
      <c r="V256" s="249">
        <v>800</v>
      </c>
    </row>
    <row r="257" spans="1:7">
      <c r="A257" s="276"/>
      <c r="B257" s="276"/>
      <c r="C257" s="276"/>
      <c r="D257" s="281"/>
      <c r="E257" s="281"/>
      <c r="F257" s="281"/>
      <c r="G257" s="281"/>
    </row>
  </sheetData>
  <mergeCells count="23">
    <mergeCell ref="E225:F225"/>
    <mergeCell ref="E226:F226"/>
    <mergeCell ref="E227:F227"/>
    <mergeCell ref="E228:F228"/>
    <mergeCell ref="E229:F229"/>
    <mergeCell ref="E230:F230"/>
    <mergeCell ref="E231:F231"/>
    <mergeCell ref="E232:F232"/>
    <mergeCell ref="E233:F233"/>
    <mergeCell ref="E234:F234"/>
    <mergeCell ref="E235:F235"/>
    <mergeCell ref="E236:F236"/>
    <mergeCell ref="E237:F237"/>
    <mergeCell ref="E238:F238"/>
    <mergeCell ref="E239:F239"/>
    <mergeCell ref="E240:F240"/>
    <mergeCell ref="E241:F241"/>
    <mergeCell ref="E242:F242"/>
    <mergeCell ref="E243:F243"/>
    <mergeCell ref="E244:F244"/>
    <mergeCell ref="E245:F245"/>
    <mergeCell ref="E246:F246"/>
    <mergeCell ref="D247:G247"/>
  </mergeCells>
  <pageMargins left="0.590551181102362" right="0.590551181102362" top="0.94488188976378" bottom="0.984251968503937" header="0.826771653543307" footer="0.511811023622047"/>
  <pageSetup paperSize="9" scale="83" orientation="portrait"/>
  <headerFooter alignWithMargins="0">
    <oddFooter>&amp;C&amp;P</oddFooter>
  </headerFooter>
  <rowBreaks count="5" manualBreakCount="5">
    <brk id="50" max="5" man="1"/>
    <brk id="97" max="5" man="1"/>
    <brk id="149" max="5" man="1"/>
    <brk id="191" max="5" man="1"/>
    <brk id="224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7"/>
  <sheetViews>
    <sheetView topLeftCell="B1" workbookViewId="0">
      <selection activeCell="B16" sqref="B16"/>
    </sheetView>
  </sheetViews>
  <sheetFormatPr defaultColWidth="9" defaultRowHeight="17.25"/>
  <cols>
    <col min="1" max="1" width="1.625" style="1" hidden="1" customWidth="1"/>
    <col min="2" max="2" width="6.625" style="1" customWidth="1"/>
    <col min="3" max="3" width="37" style="1" customWidth="1"/>
    <col min="4" max="4" width="15.875" style="3" customWidth="1"/>
    <col min="5" max="5" width="7.125" style="4" customWidth="1"/>
    <col min="6" max="6" width="13.25" style="1" customWidth="1"/>
    <col min="7" max="7" width="11.375" style="1" customWidth="1"/>
    <col min="8" max="8" width="12.625" style="1" customWidth="1"/>
    <col min="9" max="9" width="3.375" style="1" hidden="1" customWidth="1"/>
    <col min="10" max="10" width="8" style="1" hidden="1" customWidth="1"/>
    <col min="11" max="16384" width="9" style="1"/>
  </cols>
  <sheetData>
    <row r="1" s="1" customFormat="1" ht="9" customHeight="1" spans="4:5">
      <c r="D1" s="3"/>
      <c r="E1" s="4"/>
    </row>
    <row r="2" s="1" customFormat="1" customHeight="1" spans="3:8">
      <c r="C2" s="5" t="s">
        <v>382</v>
      </c>
      <c r="D2" s="5"/>
      <c r="E2" s="5"/>
      <c r="F2" s="5"/>
      <c r="G2" s="5"/>
      <c r="H2" s="5"/>
    </row>
    <row r="3" s="1" customFormat="1" ht="12.75" customHeight="1" spans="4:5">
      <c r="D3" s="3"/>
      <c r="E3" s="4"/>
    </row>
    <row r="4" s="1" customFormat="1" ht="21" customHeight="1" spans="3:8">
      <c r="C4" s="6" t="s">
        <v>383</v>
      </c>
      <c r="D4" s="3"/>
      <c r="E4" s="7"/>
      <c r="F4" s="8" t="s">
        <v>384</v>
      </c>
      <c r="G4" s="9"/>
      <c r="H4" s="10"/>
    </row>
    <row r="5" s="1" customFormat="1" ht="9.75" customHeight="1" spans="3:8">
      <c r="C5" s="6"/>
      <c r="D5" s="3"/>
      <c r="E5" s="7"/>
      <c r="F5" s="11"/>
      <c r="G5" s="12"/>
      <c r="H5" s="10"/>
    </row>
    <row r="6" s="1" customFormat="1" ht="27" customHeight="1" spans="2:8">
      <c r="B6" s="13"/>
      <c r="C6" s="13"/>
      <c r="D6" s="13"/>
      <c r="E6" s="14" t="s">
        <v>385</v>
      </c>
      <c r="F6" s="15"/>
      <c r="G6" s="16" t="s">
        <v>386</v>
      </c>
      <c r="H6" s="10"/>
    </row>
    <row r="7" s="1" customFormat="1" ht="14.25" customHeight="1" spans="3:8">
      <c r="C7" s="1" t="s">
        <v>387</v>
      </c>
      <c r="D7" s="17"/>
      <c r="E7" s="17"/>
      <c r="F7" s="17"/>
      <c r="G7" s="17"/>
      <c r="H7" s="10"/>
    </row>
    <row r="8" s="1" customFormat="1" ht="18.75" customHeight="1" spans="3:8">
      <c r="C8" s="18" t="s">
        <v>388</v>
      </c>
      <c r="D8" s="17"/>
      <c r="E8" s="17"/>
      <c r="F8" s="17"/>
      <c r="G8" s="17"/>
      <c r="H8" s="10"/>
    </row>
    <row r="9" s="1" customFormat="1" ht="29.25" customHeight="1" spans="2:8">
      <c r="B9" s="19" t="s">
        <v>389</v>
      </c>
      <c r="C9" s="20"/>
      <c r="D9" s="21"/>
      <c r="E9" s="19" t="s">
        <v>390</v>
      </c>
      <c r="F9" s="20"/>
      <c r="G9" s="21"/>
      <c r="H9" s="10"/>
    </row>
    <row r="10" s="1" customFormat="1" ht="12.75" customHeight="1" spans="3:8">
      <c r="C10" s="17"/>
      <c r="D10" s="17"/>
      <c r="E10" s="17"/>
      <c r="F10" s="17"/>
      <c r="G10" s="17"/>
      <c r="H10" s="10"/>
    </row>
    <row r="11" s="1" customFormat="1" ht="30" customHeight="1" spans="2:8">
      <c r="B11" s="19" t="s">
        <v>391</v>
      </c>
      <c r="C11" s="20"/>
      <c r="D11" s="21"/>
      <c r="E11" s="19" t="s">
        <v>392</v>
      </c>
      <c r="F11" s="20"/>
      <c r="G11" s="21"/>
      <c r="H11" s="10"/>
    </row>
    <row r="12" s="1" customFormat="1" customHeight="1" spans="3:8">
      <c r="C12" s="22"/>
      <c r="D12" s="3"/>
      <c r="E12" s="23"/>
      <c r="F12" s="22"/>
      <c r="G12" s="22"/>
      <c r="H12" s="22"/>
    </row>
    <row r="13" s="1" customFormat="1" ht="24" customHeight="1" spans="3:8">
      <c r="C13" s="24" t="s">
        <v>393</v>
      </c>
      <c r="D13" s="25"/>
      <c r="E13" s="26">
        <f>SUM(F38:G38)</f>
        <v>0</v>
      </c>
      <c r="F13" s="27"/>
      <c r="G13" s="22"/>
      <c r="H13" s="22"/>
    </row>
    <row r="14" s="1" customFormat="1" customHeight="1" spans="4:7">
      <c r="D14" s="3"/>
      <c r="E14" s="4"/>
      <c r="F14" s="28" t="s">
        <v>394</v>
      </c>
      <c r="G14" s="28"/>
    </row>
    <row r="15" s="2" customFormat="1" ht="19.5" customHeight="1" spans="1:10">
      <c r="A15" s="29"/>
      <c r="B15" s="30" t="s">
        <v>5</v>
      </c>
      <c r="C15" s="31" t="s">
        <v>395</v>
      </c>
      <c r="D15" s="32" t="s">
        <v>396</v>
      </c>
      <c r="E15" s="30" t="s">
        <v>397</v>
      </c>
      <c r="F15" s="33" t="s">
        <v>398</v>
      </c>
      <c r="G15" s="34" t="s">
        <v>399</v>
      </c>
      <c r="I15" s="64">
        <v>1</v>
      </c>
      <c r="J15" s="65" t="s">
        <v>400</v>
      </c>
    </row>
    <row r="16" s="1" customFormat="1" ht="22.5" customHeight="1" spans="1:10">
      <c r="A16" s="35"/>
      <c r="B16" s="36"/>
      <c r="C16" s="37" t="str">
        <f>IF(B16="","",VLOOKUP(B16,台帳!$B$4:$E$246,2,FALSE))</f>
        <v/>
      </c>
      <c r="D16" s="38" t="str">
        <f>IF(B16="","",VLOOKUP(B16,台帳!$B$4:$E$246,3,FALSE))</f>
        <v/>
      </c>
      <c r="E16" s="39"/>
      <c r="F16" s="40" t="str">
        <f>IF(E16="","",D16*E16)</f>
        <v/>
      </c>
      <c r="G16" s="38"/>
      <c r="I16" s="64">
        <v>2</v>
      </c>
      <c r="J16" s="65" t="s">
        <v>401</v>
      </c>
    </row>
    <row r="17" s="1" customFormat="1" ht="21.75" customHeight="1" spans="1:10">
      <c r="A17" s="35"/>
      <c r="B17" s="36"/>
      <c r="C17" s="37" t="str">
        <f>IF(B17="","",VLOOKUP(B17,台帳!$B$4:$E$246,2,FALSE))</f>
        <v/>
      </c>
      <c r="D17" s="38" t="str">
        <f>IF(B17="","",VLOOKUP(B17,台帳!$B$4:$E$246,3,FALSE))</f>
        <v/>
      </c>
      <c r="E17" s="39"/>
      <c r="F17" s="40" t="str">
        <f>IF(E17="","",D17*E17)</f>
        <v/>
      </c>
      <c r="G17" s="38"/>
      <c r="I17" s="64">
        <v>3</v>
      </c>
      <c r="J17" s="65" t="s">
        <v>402</v>
      </c>
    </row>
    <row r="18" s="1" customFormat="1" ht="22.5" customHeight="1" spans="1:11">
      <c r="A18" s="35"/>
      <c r="B18" s="36"/>
      <c r="C18" s="37" t="str">
        <f>IF(B18="","",VLOOKUP(B18,台帳!$B$4:$E$246,2,FALSE))</f>
        <v/>
      </c>
      <c r="D18" s="38" t="str">
        <f>IF(B18="","",VLOOKUP(B18,台帳!$B$4:$E$246,3,FALSE))</f>
        <v/>
      </c>
      <c r="E18" s="39"/>
      <c r="F18" s="40" t="str">
        <f t="shared" ref="F18:F26" si="0">IF(E18="","",D18*E18)</f>
        <v/>
      </c>
      <c r="G18" s="38"/>
      <c r="I18" s="64">
        <v>4</v>
      </c>
      <c r="J18" s="65" t="s">
        <v>403</v>
      </c>
      <c r="K18" s="66"/>
    </row>
    <row r="19" s="1" customFormat="1" ht="22.5" customHeight="1" spans="1:10">
      <c r="A19" s="35"/>
      <c r="B19" s="36"/>
      <c r="C19" s="37" t="str">
        <f>IF(B19="","",VLOOKUP(B19,台帳!$B$4:$E$246,2,FALSE))</f>
        <v/>
      </c>
      <c r="D19" s="38" t="str">
        <f>IF(B19="","",VLOOKUP(B19,台帳!$B$4:$E$246,3,FALSE))</f>
        <v/>
      </c>
      <c r="E19" s="39"/>
      <c r="F19" s="40" t="str">
        <f t="shared" si="0"/>
        <v/>
      </c>
      <c r="G19" s="38"/>
      <c r="I19" s="64">
        <v>5</v>
      </c>
      <c r="J19" s="65" t="s">
        <v>404</v>
      </c>
    </row>
    <row r="20" s="1" customFormat="1" ht="22.5" customHeight="1" spans="1:10">
      <c r="A20" s="35"/>
      <c r="B20" s="36"/>
      <c r="C20" s="37" t="str">
        <f>IF(B20="","",VLOOKUP(B20,台帳!$B$4:$E$246,2,FALSE))</f>
        <v/>
      </c>
      <c r="D20" s="38" t="str">
        <f>IF(B20="","",VLOOKUP(B20,台帳!$B$4:$E$246,3,FALSE))</f>
        <v/>
      </c>
      <c r="E20" s="39"/>
      <c r="F20" s="40" t="str">
        <f t="shared" si="0"/>
        <v/>
      </c>
      <c r="G20" s="38"/>
      <c r="I20" s="64">
        <v>6</v>
      </c>
      <c r="J20" s="65" t="s">
        <v>405</v>
      </c>
    </row>
    <row r="21" s="1" customFormat="1" ht="22.5" customHeight="1" spans="1:10">
      <c r="A21" s="35"/>
      <c r="B21" s="36"/>
      <c r="C21" s="37" t="str">
        <f>IF(B21="","",VLOOKUP(B21,台帳!$B$4:$E$246,2,FALSE))</f>
        <v/>
      </c>
      <c r="D21" s="38" t="str">
        <f>IF(B21="","",VLOOKUP(B21,台帳!$B$4:$E$246,3,FALSE))</f>
        <v/>
      </c>
      <c r="E21" s="39"/>
      <c r="F21" s="40" t="str">
        <f t="shared" si="0"/>
        <v/>
      </c>
      <c r="G21" s="38"/>
      <c r="I21" s="64">
        <v>7</v>
      </c>
      <c r="J21" s="65" t="s">
        <v>406</v>
      </c>
    </row>
    <row r="22" s="1" customFormat="1" ht="22.5" customHeight="1" spans="1:10">
      <c r="A22" s="35"/>
      <c r="B22" s="36"/>
      <c r="C22" s="37" t="str">
        <f>IF(B22="","",VLOOKUP(B22,台帳!$B$4:$E$246,2,FALSE))</f>
        <v/>
      </c>
      <c r="D22" s="38" t="str">
        <f>IF(B22="","",VLOOKUP(B22,台帳!$B$4:$E$246,3,FALSE))</f>
        <v/>
      </c>
      <c r="E22" s="39"/>
      <c r="F22" s="40" t="str">
        <f t="shared" si="0"/>
        <v/>
      </c>
      <c r="G22" s="38"/>
      <c r="I22" s="64">
        <v>8</v>
      </c>
      <c r="J22" s="65" t="s">
        <v>407</v>
      </c>
    </row>
    <row r="23" s="1" customFormat="1" ht="22.5" customHeight="1" spans="1:13">
      <c r="A23" s="35"/>
      <c r="B23" s="36"/>
      <c r="C23" s="37" t="str">
        <f>IF(B23="","",VLOOKUP(B23,台帳!$B$4:$E$246,2,FALSE))</f>
        <v/>
      </c>
      <c r="D23" s="38" t="str">
        <f>IF(B23="","",VLOOKUP(B23,台帳!$B$4:$E$246,3,FALSE))</f>
        <v/>
      </c>
      <c r="E23" s="39"/>
      <c r="F23" s="40" t="str">
        <f t="shared" si="0"/>
        <v/>
      </c>
      <c r="G23" s="38"/>
      <c r="I23" s="64">
        <v>9</v>
      </c>
      <c r="J23" s="65" t="s">
        <v>408</v>
      </c>
      <c r="M23" s="28"/>
    </row>
    <row r="24" s="1" customFormat="1" ht="22.5" customHeight="1" spans="1:10">
      <c r="A24" s="35"/>
      <c r="B24" s="36"/>
      <c r="C24" s="37" t="str">
        <f>IF(B24="","",VLOOKUP(B24,台帳!$B$4:$E$246,2,FALSE))</f>
        <v/>
      </c>
      <c r="D24" s="38" t="str">
        <f>IF(B24="","",VLOOKUP(B24,台帳!$B$4:$E$246,3,FALSE))</f>
        <v/>
      </c>
      <c r="E24" s="39"/>
      <c r="F24" s="40" t="str">
        <f t="shared" si="0"/>
        <v/>
      </c>
      <c r="G24" s="38"/>
      <c r="I24" s="64">
        <v>10</v>
      </c>
      <c r="J24" s="65" t="s">
        <v>409</v>
      </c>
    </row>
    <row r="25" s="1" customFormat="1" ht="22.5" customHeight="1" spans="1:10">
      <c r="A25" s="35"/>
      <c r="B25" s="36"/>
      <c r="C25" s="37" t="str">
        <f>IF(B25="","",VLOOKUP(B25,台帳!$B$4:$E$246,2,FALSE))</f>
        <v/>
      </c>
      <c r="D25" s="38" t="str">
        <f>IF(B25="","",VLOOKUP(B25,台帳!$B$4:$E$246,3,FALSE))</f>
        <v/>
      </c>
      <c r="E25" s="39"/>
      <c r="F25" s="40" t="str">
        <f t="shared" si="0"/>
        <v/>
      </c>
      <c r="G25" s="38"/>
      <c r="I25" s="64">
        <v>11</v>
      </c>
      <c r="J25" s="65" t="s">
        <v>410</v>
      </c>
    </row>
    <row r="26" s="1" customFormat="1" ht="22.5" customHeight="1" spans="1:10">
      <c r="A26" s="35"/>
      <c r="B26" s="36"/>
      <c r="C26" s="37" t="str">
        <f>IF(B26="","",VLOOKUP(B26,台帳!$B$4:$E$246,2,FALSE))</f>
        <v/>
      </c>
      <c r="D26" s="38" t="str">
        <f>IF(B26="","",VLOOKUP(B26,台帳!$B$4:$E$246,3,FALSE))</f>
        <v/>
      </c>
      <c r="E26" s="39"/>
      <c r="F26" s="40" t="str">
        <f t="shared" si="0"/>
        <v/>
      </c>
      <c r="G26" s="38"/>
      <c r="I26" s="64">
        <v>12</v>
      </c>
      <c r="J26" s="65" t="s">
        <v>411</v>
      </c>
    </row>
    <row r="27" s="1" customFormat="1" ht="22.5" customHeight="1" spans="1:10">
      <c r="A27" s="35"/>
      <c r="B27" s="36"/>
      <c r="C27" s="37" t="str">
        <f>IF(B27="","",VLOOKUP(B27,台帳!$B$4:$E$246,2,FALSE))</f>
        <v/>
      </c>
      <c r="D27" s="38" t="str">
        <f>IF(B27="","",VLOOKUP(B27,台帳!$B$4:$E$246,3,FALSE))</f>
        <v/>
      </c>
      <c r="E27" s="39"/>
      <c r="F27" s="40" t="str">
        <f t="shared" ref="F27:F35" si="1">IF(E27="","",D27*E27)</f>
        <v/>
      </c>
      <c r="G27" s="38"/>
      <c r="I27" s="64">
        <v>13</v>
      </c>
      <c r="J27" s="65" t="s">
        <v>412</v>
      </c>
    </row>
    <row r="28" s="1" customFormat="1" ht="22.5" customHeight="1" spans="1:10">
      <c r="A28" s="35"/>
      <c r="B28" s="36"/>
      <c r="C28" s="37" t="str">
        <f>IF(B28="","",VLOOKUP(B28,台帳!$B$4:$E$246,2,FALSE))</f>
        <v/>
      </c>
      <c r="D28" s="38" t="str">
        <f>IF(B28="","",VLOOKUP(B28,台帳!$B$4:$E$246,3,FALSE))</f>
        <v/>
      </c>
      <c r="E28" s="39"/>
      <c r="F28" s="40" t="str">
        <f t="shared" si="1"/>
        <v/>
      </c>
      <c r="G28" s="38"/>
      <c r="I28" s="64">
        <v>14</v>
      </c>
      <c r="J28" s="65" t="s">
        <v>413</v>
      </c>
    </row>
    <row r="29" s="1" customFormat="1" ht="23.25" customHeight="1" spans="1:10">
      <c r="A29" s="35"/>
      <c r="B29" s="36"/>
      <c r="C29" s="37" t="str">
        <f>IF(B29="","",VLOOKUP(B29,台帳!$B$4:$E$246,2,FALSE))</f>
        <v/>
      </c>
      <c r="D29" s="38" t="str">
        <f>IF(B29="","",VLOOKUP(B29,台帳!$B$4:$E$246,3,FALSE))</f>
        <v/>
      </c>
      <c r="E29" s="39"/>
      <c r="F29" s="40" t="str">
        <f t="shared" si="1"/>
        <v/>
      </c>
      <c r="G29" s="38"/>
      <c r="I29" s="64">
        <v>15</v>
      </c>
      <c r="J29" s="65" t="s">
        <v>414</v>
      </c>
    </row>
    <row r="30" s="1" customFormat="1" ht="23.25" customHeight="1" spans="1:10">
      <c r="A30" s="35"/>
      <c r="B30" s="36"/>
      <c r="C30" s="37" t="str">
        <f>IF(B30="","",VLOOKUP(B30,台帳!$B$4:$E$246,2,FALSE))</f>
        <v/>
      </c>
      <c r="D30" s="38" t="str">
        <f>IF(B30="","",VLOOKUP(B30,台帳!$B$4:$E$246,3,FALSE))</f>
        <v/>
      </c>
      <c r="E30" s="39"/>
      <c r="F30" s="40" t="str">
        <f t="shared" si="1"/>
        <v/>
      </c>
      <c r="G30" s="38"/>
      <c r="I30" s="64">
        <v>16</v>
      </c>
      <c r="J30" s="65" t="s">
        <v>415</v>
      </c>
    </row>
    <row r="31" s="1" customFormat="1" ht="23.25" customHeight="1" spans="1:10">
      <c r="A31" s="35"/>
      <c r="B31" s="36"/>
      <c r="C31" s="37" t="str">
        <f>IF(B31="","",VLOOKUP(B31,台帳!$B$4:$E$246,2,FALSE))</f>
        <v/>
      </c>
      <c r="D31" s="38" t="str">
        <f>IF(B31="","",VLOOKUP(B31,台帳!$B$4:$E$246,3,FALSE))</f>
        <v/>
      </c>
      <c r="E31" s="39"/>
      <c r="F31" s="40" t="str">
        <f t="shared" si="1"/>
        <v/>
      </c>
      <c r="G31" s="38"/>
      <c r="I31" s="64">
        <v>17</v>
      </c>
      <c r="J31" s="65" t="s">
        <v>416</v>
      </c>
    </row>
    <row r="32" s="1" customFormat="1" ht="22.5" customHeight="1" spans="1:10">
      <c r="A32" s="35"/>
      <c r="B32" s="36"/>
      <c r="C32" s="37" t="str">
        <f>IF(B32="","",VLOOKUP(B32,台帳!$B$4:$E$246,2,FALSE))</f>
        <v/>
      </c>
      <c r="D32" s="38" t="str">
        <f>IF(B32="","",VLOOKUP(B32,台帳!$B$4:$E$246,3,FALSE))</f>
        <v/>
      </c>
      <c r="E32" s="39"/>
      <c r="F32" s="40" t="str">
        <f t="shared" si="1"/>
        <v/>
      </c>
      <c r="G32" s="38"/>
      <c r="I32" s="64">
        <v>18</v>
      </c>
      <c r="J32" s="65" t="s">
        <v>417</v>
      </c>
    </row>
    <row r="33" s="1" customFormat="1" ht="22.5" customHeight="1" spans="1:10">
      <c r="A33" s="35"/>
      <c r="B33" s="36"/>
      <c r="C33" s="37" t="str">
        <f>IF(B33="","",VLOOKUP(B33,台帳!$B$4:$E$246,2,FALSE))</f>
        <v/>
      </c>
      <c r="D33" s="38" t="str">
        <f>IF(B33="","",VLOOKUP(B33,台帳!$B$4:$E$246,3,FALSE))</f>
        <v/>
      </c>
      <c r="E33" s="39"/>
      <c r="F33" s="40" t="str">
        <f t="shared" si="1"/>
        <v/>
      </c>
      <c r="G33" s="38"/>
      <c r="I33" s="64">
        <v>19</v>
      </c>
      <c r="J33" s="65" t="s">
        <v>418</v>
      </c>
    </row>
    <row r="34" s="1" customFormat="1" ht="22.5" customHeight="1" spans="1:10">
      <c r="A34" s="35"/>
      <c r="B34" s="36"/>
      <c r="C34" s="37" t="str">
        <f>IF(B34="","",VLOOKUP(B34,台帳!$B$4:$E$246,2,FALSE))</f>
        <v/>
      </c>
      <c r="D34" s="38" t="str">
        <f>IF(B34="","",VLOOKUP(B34,台帳!$B$4:$E$246,3,FALSE))</f>
        <v/>
      </c>
      <c r="E34" s="39"/>
      <c r="F34" s="40" t="str">
        <f t="shared" si="1"/>
        <v/>
      </c>
      <c r="G34" s="38"/>
      <c r="I34" s="64">
        <v>20</v>
      </c>
      <c r="J34" s="65" t="s">
        <v>419</v>
      </c>
    </row>
    <row r="35" s="1" customFormat="1" ht="22.5" customHeight="1" spans="1:10">
      <c r="A35" s="35"/>
      <c r="B35" s="41"/>
      <c r="C35" s="42" t="str">
        <f>IF(B35="","",VLOOKUP(B35,台帳!$B$4:$E$246,2,FALSE))</f>
        <v/>
      </c>
      <c r="D35" s="43" t="str">
        <f>IF(B35="","",VLOOKUP(B35,台帳!$B$4:$E$246,3,FALSE))</f>
        <v/>
      </c>
      <c r="E35" s="44"/>
      <c r="F35" s="45" t="str">
        <f t="shared" si="1"/>
        <v/>
      </c>
      <c r="G35" s="38"/>
      <c r="I35" s="64">
        <v>21</v>
      </c>
      <c r="J35" s="65" t="s">
        <v>420</v>
      </c>
    </row>
    <row r="36" ht="22.5" customHeight="1" spans="1:10">
      <c r="A36" s="35"/>
      <c r="B36" s="46"/>
      <c r="C36" s="47" t="str">
        <f>IF(B36="","",VLOOKUP(B36,台帳!$B$4:$E$246,2,FALSE))</f>
        <v/>
      </c>
      <c r="D36" s="48" t="s">
        <v>421</v>
      </c>
      <c r="E36" s="49"/>
      <c r="F36" s="50">
        <f>SUM(F16:F35)</f>
        <v>0</v>
      </c>
      <c r="G36" s="50">
        <f>SUM(G16:G35)</f>
        <v>0</v>
      </c>
      <c r="I36" s="64">
        <v>22</v>
      </c>
      <c r="J36" s="65" t="s">
        <v>422</v>
      </c>
    </row>
    <row r="37" ht="22.5" customHeight="1" spans="1:10">
      <c r="A37" s="35"/>
      <c r="B37" s="22" t="s">
        <v>423</v>
      </c>
      <c r="C37" s="51"/>
      <c r="D37" s="52" t="s">
        <v>424</v>
      </c>
      <c r="E37" s="53"/>
      <c r="F37" s="50">
        <f>ROUNDDOWN(SUM(F36*0.1),0)</f>
        <v>0</v>
      </c>
      <c r="G37" s="50"/>
      <c r="I37" s="64">
        <v>23</v>
      </c>
      <c r="J37" s="65" t="s">
        <v>425</v>
      </c>
    </row>
    <row r="38" ht="20.25" customHeight="1" spans="1:10">
      <c r="A38" s="35"/>
      <c r="B38" s="28"/>
      <c r="C38" s="28"/>
      <c r="D38" s="54" t="s">
        <v>426</v>
      </c>
      <c r="E38" s="55"/>
      <c r="F38" s="50">
        <f>SUM(F36+F37)</f>
        <v>0</v>
      </c>
      <c r="G38" s="50">
        <f>SUM(G36+G37)</f>
        <v>0</v>
      </c>
      <c r="H38" s="56"/>
      <c r="I38" s="64">
        <v>24</v>
      </c>
      <c r="J38" s="65" t="s">
        <v>427</v>
      </c>
    </row>
    <row r="39" ht="21.75" customHeight="1" spans="2:10">
      <c r="B39" s="28"/>
      <c r="C39" s="28"/>
      <c r="I39" s="64">
        <v>25</v>
      </c>
      <c r="J39" s="65" t="s">
        <v>428</v>
      </c>
    </row>
    <row r="40" ht="14.25" customHeight="1" spans="2:10">
      <c r="B40" s="28"/>
      <c r="C40" s="28"/>
      <c r="I40" s="64">
        <v>26</v>
      </c>
      <c r="J40" s="65" t="s">
        <v>429</v>
      </c>
    </row>
    <row r="41" ht="19.5" customHeight="1" spans="2:10">
      <c r="B41" s="10"/>
      <c r="C41" s="10"/>
      <c r="F41" s="57"/>
      <c r="I41" s="64">
        <v>27</v>
      </c>
      <c r="J41" s="65" t="s">
        <v>430</v>
      </c>
    </row>
    <row r="42" ht="14.25" spans="4:10">
      <c r="D42" s="58"/>
      <c r="E42" s="58"/>
      <c r="F42" s="58"/>
      <c r="G42" s="58"/>
      <c r="I42" s="64">
        <v>28</v>
      </c>
      <c r="J42" s="65" t="s">
        <v>431</v>
      </c>
    </row>
    <row r="43" ht="14.25" spans="2:10">
      <c r="B43" s="59"/>
      <c r="C43" s="59"/>
      <c r="D43" s="60"/>
      <c r="E43" s="60"/>
      <c r="F43" s="60"/>
      <c r="G43" s="60"/>
      <c r="I43" s="64">
        <v>29</v>
      </c>
      <c r="J43" s="65" t="s">
        <v>432</v>
      </c>
    </row>
    <row r="44" spans="2:10">
      <c r="B44" s="61"/>
      <c r="C44" s="59"/>
      <c r="I44" s="64">
        <v>30</v>
      </c>
      <c r="J44" s="65" t="s">
        <v>433</v>
      </c>
    </row>
    <row r="45" ht="14.25" spans="2:10">
      <c r="B45" s="59"/>
      <c r="C45" s="59"/>
      <c r="D45" s="60"/>
      <c r="E45" s="60"/>
      <c r="F45" s="60"/>
      <c r="I45" s="64">
        <v>31</v>
      </c>
      <c r="J45" s="65" t="s">
        <v>434</v>
      </c>
    </row>
    <row r="46" ht="19.5" customHeight="1" spans="2:10">
      <c r="B46" s="28"/>
      <c r="C46" s="28"/>
      <c r="D46" s="60"/>
      <c r="E46" s="60"/>
      <c r="F46" s="60"/>
      <c r="I46" s="64">
        <v>32</v>
      </c>
      <c r="J46" s="65" t="s">
        <v>435</v>
      </c>
    </row>
    <row r="47" ht="19.5" customHeight="1" spans="2:10">
      <c r="B47" s="28"/>
      <c r="C47" s="28"/>
      <c r="D47" s="60"/>
      <c r="E47" s="60"/>
      <c r="F47" s="60"/>
      <c r="I47" s="64">
        <v>33</v>
      </c>
      <c r="J47" s="67" t="s">
        <v>436</v>
      </c>
    </row>
    <row r="48" ht="19.5" customHeight="1" spans="2:10">
      <c r="B48" s="28"/>
      <c r="C48" s="28"/>
      <c r="D48" s="62"/>
      <c r="E48" s="62"/>
      <c r="F48" s="62"/>
      <c r="I48" s="64">
        <v>34</v>
      </c>
      <c r="J48" s="65" t="s">
        <v>437</v>
      </c>
    </row>
    <row r="49" ht="19.5" customHeight="1" spans="4:10">
      <c r="D49" s="63"/>
      <c r="E49" s="63"/>
      <c r="F49" s="63"/>
      <c r="I49" s="64">
        <v>35</v>
      </c>
      <c r="J49" s="65" t="s">
        <v>438</v>
      </c>
    </row>
    <row r="50" spans="9:10">
      <c r="I50" s="64">
        <v>36</v>
      </c>
      <c r="J50" s="65" t="s">
        <v>439</v>
      </c>
    </row>
    <row r="51" spans="9:10">
      <c r="I51" s="64">
        <v>37</v>
      </c>
      <c r="J51" s="65" t="s">
        <v>440</v>
      </c>
    </row>
    <row r="52" spans="9:10">
      <c r="I52" s="64">
        <v>38</v>
      </c>
      <c r="J52" s="65" t="s">
        <v>441</v>
      </c>
    </row>
    <row r="53" spans="9:10">
      <c r="I53" s="64">
        <v>39</v>
      </c>
      <c r="J53" s="65" t="s">
        <v>442</v>
      </c>
    </row>
    <row r="54" spans="9:10">
      <c r="I54" s="64">
        <v>40</v>
      </c>
      <c r="J54" s="65" t="s">
        <v>443</v>
      </c>
    </row>
    <row r="55" spans="9:10">
      <c r="I55" s="64">
        <v>41</v>
      </c>
      <c r="J55" s="65" t="s">
        <v>444</v>
      </c>
    </row>
    <row r="56" spans="9:10">
      <c r="I56" s="64">
        <v>42</v>
      </c>
      <c r="J56" s="65" t="s">
        <v>445</v>
      </c>
    </row>
    <row r="57" spans="9:10">
      <c r="I57" s="64">
        <v>43</v>
      </c>
      <c r="J57" s="65" t="s">
        <v>446</v>
      </c>
    </row>
    <row r="58" spans="9:10">
      <c r="I58" s="64">
        <v>44</v>
      </c>
      <c r="J58" s="65" t="s">
        <v>447</v>
      </c>
    </row>
    <row r="59" spans="9:10">
      <c r="I59" s="64">
        <v>45</v>
      </c>
      <c r="J59" s="65" t="s">
        <v>448</v>
      </c>
    </row>
    <row r="60" spans="9:10">
      <c r="I60" s="64">
        <v>46</v>
      </c>
      <c r="J60" s="65" t="s">
        <v>449</v>
      </c>
    </row>
    <row r="61" spans="9:10">
      <c r="I61" s="64">
        <v>47</v>
      </c>
      <c r="J61" s="65" t="s">
        <v>450</v>
      </c>
    </row>
    <row r="62" spans="9:10">
      <c r="I62" s="68">
        <v>46</v>
      </c>
      <c r="J62" s="69" t="s">
        <v>449</v>
      </c>
    </row>
    <row r="63" spans="9:10">
      <c r="I63" s="70">
        <v>47</v>
      </c>
      <c r="J63" s="69" t="s">
        <v>450</v>
      </c>
    </row>
    <row r="67" spans="6:6">
      <c r="F67" s="71"/>
    </row>
  </sheetData>
  <sheetProtection password="8E73" sheet="1" selectLockedCells="1" objects="1"/>
  <mergeCells count="28">
    <mergeCell ref="C2:H2"/>
    <mergeCell ref="F4:G4"/>
    <mergeCell ref="C9:D9"/>
    <mergeCell ref="F9:G9"/>
    <mergeCell ref="C11:D11"/>
    <mergeCell ref="F11:G11"/>
    <mergeCell ref="C13:D13"/>
    <mergeCell ref="E13:F13"/>
    <mergeCell ref="F14:G14"/>
    <mergeCell ref="D36:E36"/>
    <mergeCell ref="B37:C37"/>
    <mergeCell ref="D37:E37"/>
    <mergeCell ref="B38:C38"/>
    <mergeCell ref="D38:E38"/>
    <mergeCell ref="B39:C39"/>
    <mergeCell ref="B41:C41"/>
    <mergeCell ref="D42:G42"/>
    <mergeCell ref="B43:C43"/>
    <mergeCell ref="D43:G43"/>
    <mergeCell ref="B44:C44"/>
    <mergeCell ref="D45:F45"/>
    <mergeCell ref="B46:C46"/>
    <mergeCell ref="D46:F46"/>
    <mergeCell ref="B47:C47"/>
    <mergeCell ref="D47:F47"/>
    <mergeCell ref="B48:C48"/>
    <mergeCell ref="D48:F48"/>
    <mergeCell ref="D49:F49"/>
  </mergeCells>
  <dataValidations count="1">
    <dataValidation type="list" allowBlank="1" showInputMessage="1" showErrorMessage="1" sqref="F6">
      <formula1>$J$15:$J$63</formula1>
    </dataValidation>
  </dataValidations>
  <pageMargins left="0.787" right="0.787" top="0.43" bottom="0.984" header="0.83" footer="0.512"/>
  <pageSetup paperSize="9" scale="9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全国警備業協会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台帳</vt:lpstr>
      <vt:lpstr>入力シート（20件）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全国警備業協会</dc:creator>
  <cp:lastModifiedBy>sojin</cp:lastModifiedBy>
  <dcterms:created xsi:type="dcterms:W3CDTF">2000-02-28T08:36:00Z</dcterms:created>
  <cp:lastPrinted>2023-10-12T00:18:00Z</cp:lastPrinted>
  <dcterms:modified xsi:type="dcterms:W3CDTF">2023-12-07T01:39:45Z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1041-11.8.2.10334</vt:lpwstr>
  </property>
</Properties>
</file>